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tor\OneDrive\Desktop\Web\"/>
    </mc:Choice>
  </mc:AlternateContent>
  <xr:revisionPtr revIDLastSave="0" documentId="13_ncr:1_{9705CAB7-D496-4F0E-865C-284FE12811F4}" xr6:coauthVersionLast="47" xr6:coauthVersionMax="47" xr10:uidLastSave="{00000000-0000-0000-0000-000000000000}"/>
  <bookViews>
    <workbookView xWindow="28275" yWindow="870" windowWidth="21420" windowHeight="14970" xr2:uid="{00000000-000D-0000-FFFF-FFFF00000000}"/>
  </bookViews>
  <sheets>
    <sheet name="PAGESAT 2026" sheetId="19" r:id="rId1"/>
    <sheet name="PRANIMET 2026" sheetId="17" r:id="rId2"/>
    <sheet name="L" sheetId="16" state="hidden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9" l="1"/>
  <c r="J9" i="19"/>
  <c r="D9" i="19"/>
  <c r="T18" i="19" l="1"/>
  <c r="D6" i="19" l="1"/>
  <c r="P8" i="19"/>
  <c r="P7" i="19"/>
  <c r="P6" i="19"/>
  <c r="J8" i="19"/>
  <c r="J7" i="19"/>
  <c r="J6" i="19"/>
  <c r="D8" i="19"/>
  <c r="C8" i="19" s="1"/>
  <c r="D7" i="19"/>
  <c r="C7" i="19" s="1"/>
  <c r="C6" i="19" l="1"/>
  <c r="H18" i="19"/>
  <c r="C4" i="17" l="1"/>
  <c r="U18" i="19" l="1"/>
  <c r="Q18" i="19"/>
  <c r="O18" i="19"/>
  <c r="M18" i="19"/>
  <c r="G18" i="19"/>
  <c r="F18" i="19"/>
  <c r="E18" i="19"/>
  <c r="L18" i="19"/>
  <c r="S18" i="19"/>
  <c r="I18" i="19"/>
  <c r="N18" i="19"/>
  <c r="K18" i="19"/>
  <c r="I5" i="19"/>
  <c r="H5" i="19"/>
  <c r="G5" i="19"/>
  <c r="F5" i="19"/>
  <c r="E5" i="19"/>
  <c r="D5" i="19"/>
  <c r="C5" i="19"/>
  <c r="A1" i="19"/>
  <c r="J29" i="17"/>
  <c r="I29" i="17"/>
  <c r="F29" i="17"/>
  <c r="E29" i="17"/>
  <c r="D29" i="17"/>
  <c r="L29" i="17"/>
  <c r="K29" i="17"/>
  <c r="H29" i="17"/>
  <c r="G29" i="17"/>
  <c r="J16" i="17"/>
  <c r="I16" i="17"/>
  <c r="F16" i="17"/>
  <c r="E16" i="17"/>
  <c r="D16" i="17"/>
  <c r="L16" i="17"/>
  <c r="K16" i="17"/>
  <c r="H16" i="17"/>
  <c r="G16" i="17"/>
  <c r="D3" i="17"/>
  <c r="C3" i="17"/>
  <c r="B3" i="17"/>
  <c r="A3" i="17"/>
  <c r="A1" i="17"/>
  <c r="R18" i="19" l="1"/>
  <c r="P18" i="19"/>
  <c r="D18" i="19"/>
  <c r="J18" i="19"/>
  <c r="C29" i="17"/>
  <c r="C16" i="17"/>
  <c r="C18" i="19" l="1"/>
</calcChain>
</file>

<file path=xl/sharedStrings.xml><?xml version="1.0" encoding="utf-8"?>
<sst xmlns="http://schemas.openxmlformats.org/spreadsheetml/2006/main" count="978" uniqueCount="899">
  <si>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</si>
  <si>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</si>
  <si>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</si>
  <si>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</si>
  <si>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</si>
  <si>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</si>
  <si>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</si>
  <si>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</si>
  <si>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</si>
  <si>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</si>
  <si>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</si>
  <si>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</si>
  <si>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</si>
  <si>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</si>
  <si>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</si>
  <si>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</si>
  <si>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</si>
  <si>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</si>
  <si>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</si>
  <si>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</si>
  <si>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</si>
  <si>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</si>
  <si>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</si>
  <si>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</si>
  <si>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</si>
  <si>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</si>
  <si>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</si>
  <si>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</si>
  <si>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</si>
  <si>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</si>
  <si>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</si>
  <si>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</si>
  <si>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</si>
  <si>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</si>
  <si>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</si>
  <si>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</si>
  <si>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</si>
  <si>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</si>
  <si>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</si>
  <si>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</si>
  <si>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</si>
  <si>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</si>
  <si>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</si>
  <si>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</si>
  <si>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</si>
  <si>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</si>
  <si>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</si>
  <si>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</si>
  <si>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</si>
  <si>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</si>
  <si>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</si>
  <si>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</si>
  <si>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</si>
  <si>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</si>
  <si>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</si>
  <si>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</si>
  <si>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</si>
  <si>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</si>
  <si>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</si>
  <si>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</si>
  <si>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</si>
  <si>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</si>
  <si>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</si>
  <si>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</si>
  <si>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</si>
  <si>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</si>
  <si>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</si>
  <si>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</si>
  <si>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</si>
  <si>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</si>
  <si>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</si>
  <si>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</si>
  <si>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</si>
  <si>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</si>
  <si>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</si>
  <si>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</si>
  <si>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</si>
  <si>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</si>
  <si>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</si>
  <si>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</si>
  <si>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</si>
  <si>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</si>
  <si>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</si>
  <si>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</si>
  <si>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</si>
  <si>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</si>
  <si>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</si>
  <si>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</si>
  <si>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</si>
  <si>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</si>
  <si>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</si>
  <si>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</si>
  <si>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</si>
  <si>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</si>
  <si>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</si>
  <si>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</si>
  <si>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</si>
  <si>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</si>
  <si>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</si>
  <si>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</si>
  <si>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</si>
  <si>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</si>
  <si>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</si>
  <si>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</si>
  <si>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</si>
  <si>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</si>
  <si>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</si>
  <si>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</si>
  <si>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</si>
  <si>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</si>
  <si>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</si>
  <si>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</si>
  <si>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</si>
  <si>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</si>
  <si>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</si>
  <si>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</si>
  <si>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</si>
  <si>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</si>
  <si>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</si>
  <si>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</si>
  <si>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</si>
  <si>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</si>
  <si>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</si>
  <si>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</si>
  <si>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</si>
  <si>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</si>
  <si>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</si>
  <si>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</si>
  <si>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</si>
  <si>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</si>
  <si>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</si>
  <si>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</si>
  <si>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</si>
  <si>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</si>
  <si>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</si>
  <si>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</si>
  <si>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</si>
  <si>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</si>
  <si>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</si>
  <si>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</si>
  <si>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</si>
  <si>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</si>
  <si>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</si>
  <si>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</si>
  <si>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</si>
  <si>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</si>
  <si>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</si>
  <si>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</si>
  <si>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</si>
  <si>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</si>
  <si>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</si>
  <si>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</si>
  <si>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</si>
  <si>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</si>
  <si>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</si>
  <si>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</si>
  <si>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</si>
  <si>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</si>
  <si>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</si>
  <si>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</si>
  <si>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</si>
  <si>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</si>
  <si>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</si>
  <si>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</si>
  <si>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</si>
  <si>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</si>
  <si>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</si>
  <si>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</si>
  <si>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</si>
  <si>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</si>
  <si>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</si>
  <si>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</si>
  <si>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</si>
  <si>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</si>
  <si>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</si>
  <si>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</si>
  <si>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</si>
  <si>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</si>
  <si>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</si>
  <si>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</si>
  <si>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</si>
  <si>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</si>
  <si>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</si>
  <si>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</si>
  <si>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</si>
  <si>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</si>
  <si>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</si>
  <si>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</si>
  <si>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</si>
  <si>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</si>
  <si>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</si>
  <si>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</si>
  <si>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</si>
  <si>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</si>
  <si>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</si>
  <si>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</si>
  <si>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</si>
  <si>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</si>
  <si>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</si>
  <si>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</si>
  <si>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</si>
  <si>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</si>
  <si>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</si>
  <si>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</si>
  <si>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</si>
  <si>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</si>
  <si>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</si>
  <si>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</si>
  <si>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</si>
  <si>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</si>
  <si>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</si>
  <si>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</si>
  <si>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</si>
  <si>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</si>
  <si>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</si>
  <si>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</si>
  <si>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</si>
  <si>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</si>
  <si>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</si>
  <si>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</si>
  <si>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</si>
  <si>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</si>
  <si>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</si>
  <si>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</si>
  <si>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</si>
  <si>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</si>
  <si>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</si>
  <si>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</si>
  <si>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</si>
  <si>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</si>
  <si>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</si>
  <si>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</si>
  <si>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</si>
  <si>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</si>
  <si>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</si>
  <si>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</si>
  <si>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</si>
  <si>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</si>
  <si>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</si>
  <si>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</si>
  <si>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</si>
  <si>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</si>
  <si>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</si>
  <si>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</si>
  <si>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</si>
  <si>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</si>
  <si>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</si>
  <si>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</si>
  <si>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</si>
  <si>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</si>
  <si>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</si>
  <si>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</si>
  <si>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</si>
  <si>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</si>
  <si>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</si>
  <si>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</si>
  <si>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</si>
  <si>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</si>
  <si>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</si>
  <si>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</si>
  <si>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</si>
  <si>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</si>
  <si>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</si>
  <si>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</si>
  <si>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</si>
  <si>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</si>
  <si>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</si>
  <si>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</si>
  <si>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</si>
  <si>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</si>
  <si>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</si>
  <si>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</si>
  <si>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</si>
  <si>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</si>
  <si>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</si>
  <si>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</si>
  <si>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</si>
  <si>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</si>
  <si>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</si>
  <si>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</si>
  <si>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</si>
  <si>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</si>
  <si>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</si>
  <si>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</si>
  <si>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</si>
  <si>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</si>
  <si>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</si>
  <si>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</si>
  <si>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</si>
  <si>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</si>
  <si>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</si>
  <si>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</si>
  <si>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</si>
  <si>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</si>
  <si>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</si>
  <si>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</si>
  <si>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</si>
  <si>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</si>
  <si>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</si>
  <si>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</si>
  <si>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</si>
  <si>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</si>
  <si>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</si>
  <si>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</si>
  <si>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</si>
  <si>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</si>
  <si>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</si>
  <si>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</si>
  <si>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</si>
  <si>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</si>
  <si>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</si>
  <si>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</si>
  <si>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</si>
  <si>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</si>
  <si>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</si>
  <si>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</si>
  <si>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</si>
  <si>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</si>
  <si>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</si>
  <si>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</si>
  <si>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</si>
  <si>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</si>
  <si>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</si>
  <si>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</si>
  <si>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</si>
  <si>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</si>
  <si>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</si>
  <si>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</si>
  <si>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</si>
  <si>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</si>
  <si>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</si>
  <si>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</si>
  <si>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</si>
  <si>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</si>
  <si>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</si>
  <si>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</si>
  <si>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</si>
  <si>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</si>
  <si>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</si>
  <si>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</si>
  <si>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</si>
  <si>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</si>
  <si>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</si>
  <si>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</si>
  <si>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</si>
  <si>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</si>
  <si>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</si>
  <si>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</si>
  <si>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</si>
  <si>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</si>
  <si>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</si>
  <si>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</si>
  <si>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</si>
  <si>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</si>
  <si>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</si>
  <si>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</si>
  <si>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</si>
  <si>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</si>
  <si>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</si>
  <si>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</si>
  <si>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</si>
  <si>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</si>
  <si>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</si>
  <si>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</si>
  <si>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</si>
  <si>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</si>
  <si>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</si>
  <si>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</si>
  <si>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</si>
  <si>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</si>
  <si>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</si>
  <si>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</si>
  <si>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</si>
  <si>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</si>
  <si>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</si>
  <si>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</si>
  <si>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</si>
  <si>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</si>
  <si>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</si>
  <si>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</si>
  <si>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</si>
  <si>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</si>
  <si>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</si>
  <si>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</si>
  <si>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</si>
  <si>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</si>
  <si>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</si>
  <si>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</si>
  <si>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</si>
  <si>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</si>
  <si>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</si>
  <si>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</si>
  <si>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</si>
  <si>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</si>
  <si>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</si>
  <si>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</si>
  <si>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</si>
  <si>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</si>
  <si>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</si>
  <si>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</si>
  <si>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</si>
  <si>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</si>
  <si>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</si>
  <si>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</si>
  <si>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</si>
  <si>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</si>
  <si>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</si>
  <si>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</si>
  <si>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</si>
  <si>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</si>
  <si>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</si>
  <si>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</si>
  <si>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</si>
  <si>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</si>
  <si>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</si>
  <si>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</si>
  <si>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</si>
  <si>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</si>
  <si>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</si>
  <si>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</si>
  <si>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</si>
  <si>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</si>
  <si>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</si>
  <si>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</si>
  <si>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</si>
  <si>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</si>
  <si>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</si>
  <si>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</si>
  <si>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</si>
  <si>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</si>
  <si>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</si>
  <si>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</si>
  <si>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</si>
  <si>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</si>
  <si>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</si>
  <si>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</si>
  <si>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</si>
  <si>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</si>
  <si>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</si>
  <si>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</si>
  <si>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</si>
  <si>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</si>
  <si>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</si>
  <si>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</si>
  <si>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</si>
  <si>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</si>
  <si>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</si>
  <si>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</si>
  <si>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</si>
  <si>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</si>
  <si>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</si>
  <si>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</si>
  <si>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</si>
  <si>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</si>
  <si>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</si>
  <si>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</si>
  <si>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</si>
  <si>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</si>
  <si>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</si>
  <si>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</si>
  <si>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</si>
  <si>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</si>
  <si>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</si>
  <si>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</si>
  <si>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</si>
  <si>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</si>
  <si>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</si>
  <si>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</si>
  <si>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</si>
  <si>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</si>
  <si>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</si>
  <si>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</si>
  <si>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</si>
  <si>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</si>
  <si>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</si>
  <si>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</si>
  <si>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</si>
  <si>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</si>
  <si>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</si>
  <si>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</si>
  <si>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</si>
  <si>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</si>
  <si>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</si>
  <si>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</si>
  <si>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</si>
  <si>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</si>
  <si>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</si>
  <si>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</si>
  <si>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</si>
  <si>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</si>
  <si>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</si>
  <si>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</si>
  <si>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</si>
  <si>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</si>
  <si>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</si>
  <si>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</si>
  <si>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</si>
  <si>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</si>
  <si>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</si>
  <si>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</si>
  <si>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</si>
  <si>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</si>
  <si>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</si>
  <si>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</si>
  <si>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</si>
  <si>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</si>
  <si>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</si>
  <si>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</si>
  <si>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</si>
  <si>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</si>
  <si>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</si>
  <si>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</si>
  <si>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</si>
  <si>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</si>
  <si>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</si>
  <si>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</si>
  <si>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</si>
  <si>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</si>
  <si>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</si>
  <si>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</si>
  <si>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</si>
  <si>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</si>
  <si>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</si>
  <si>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</si>
  <si>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</si>
  <si>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</si>
  <si>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</si>
  <si>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</si>
  <si>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</si>
  <si>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</si>
  <si>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</si>
  <si>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</si>
  <si>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</si>
  <si>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</si>
  <si>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</si>
  <si>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</si>
  <si>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</si>
  <si>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</si>
  <si>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</si>
  <si>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</si>
  <si>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</si>
  <si>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</si>
  <si>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</si>
  <si>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</si>
  <si>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</si>
  <si>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</si>
  <si>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</si>
  <si>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</si>
  <si>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</si>
  <si>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</si>
  <si>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</si>
  <si>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</si>
  <si>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</si>
  <si>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</si>
  <si>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</si>
  <si>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</si>
  <si>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</si>
  <si>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</si>
  <si>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</si>
  <si>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</si>
  <si>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</si>
  <si>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</si>
  <si>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</si>
  <si>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</si>
  <si>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</si>
  <si>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</si>
  <si>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</si>
  <si>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</si>
  <si>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</si>
  <si>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</si>
  <si>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</si>
  <si>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</si>
  <si>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</si>
  <si>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</si>
  <si>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</si>
  <si>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</si>
  <si>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</si>
  <si>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</si>
  <si>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</si>
  <si>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</si>
  <si>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</si>
  <si>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</si>
  <si>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</si>
  <si>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</si>
  <si>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</si>
  <si>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</si>
  <si>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</si>
  <si>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</si>
  <si>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</si>
  <si>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</si>
  <si>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</si>
  <si>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</si>
  <si>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</si>
  <si>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</si>
  <si>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</si>
  <si>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</si>
  <si>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</si>
  <si>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</si>
  <si>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</si>
  <si>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</si>
  <si>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</si>
  <si>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</si>
  <si>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</si>
  <si>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</si>
  <si>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</si>
  <si>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</si>
  <si>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</si>
  <si>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</si>
  <si>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</si>
  <si>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</si>
  <si>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</si>
  <si>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</si>
  <si>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</si>
  <si>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</si>
  <si>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</si>
  <si>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</si>
  <si>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</si>
  <si>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</si>
  <si>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</si>
  <si>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</si>
  <si>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</si>
  <si>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</si>
  <si>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</si>
  <si>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</si>
  <si>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</si>
  <si>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</si>
  <si>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</si>
  <si>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</si>
  <si>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</si>
  <si>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</si>
  <si>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</si>
  <si>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</si>
  <si>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</si>
  <si>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</si>
  <si>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</si>
  <si>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</si>
  <si>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</si>
  <si>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</si>
  <si>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</si>
  <si>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</si>
  <si>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</si>
  <si>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</si>
  <si>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</si>
  <si>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</si>
  <si>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</si>
  <si>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</si>
  <si>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</si>
  <si>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</si>
  <si>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</si>
  <si>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</si>
  <si>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</si>
  <si>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</si>
  <si>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</si>
  <si>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</si>
  <si>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</si>
  <si>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</si>
  <si>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</si>
  <si>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</si>
  <si>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</si>
  <si>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</si>
  <si>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</si>
  <si>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</si>
  <si>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</si>
  <si>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</si>
  <si>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</si>
  <si>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</si>
  <si>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</si>
  <si>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</si>
  <si>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</si>
  <si>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</si>
  <si>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</si>
  <si>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</si>
  <si>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</si>
  <si>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</si>
  <si>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</si>
  <si>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</si>
  <si>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</si>
  <si>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</si>
  <si>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</si>
  <si>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</si>
  <si>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</si>
  <si>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</si>
  <si>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</si>
  <si>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</si>
  <si>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</si>
  <si>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</si>
  <si>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</si>
  <si>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</si>
  <si>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</si>
  <si>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</si>
  <si>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</si>
  <si>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</si>
  <si>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</si>
  <si>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</si>
  <si>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</si>
  <si>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</si>
  <si>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</si>
  <si>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</si>
  <si>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</si>
  <si>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</si>
  <si>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</si>
  <si>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</si>
  <si>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</si>
  <si>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</si>
  <si>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</si>
  <si>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</si>
  <si>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</si>
  <si>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</si>
  <si>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</si>
  <si>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</si>
  <si>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</si>
  <si>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</si>
  <si>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</si>
  <si>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</si>
  <si>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</si>
  <si>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</si>
  <si>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</si>
  <si>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</si>
  <si>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</si>
  <si>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</si>
  <si>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</si>
  <si>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</si>
  <si>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</si>
  <si>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</si>
  <si>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</si>
  <si>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</si>
  <si>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</si>
  <si>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</si>
  <si>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</si>
  <si>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</si>
  <si>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</si>
  <si>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</si>
  <si>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</si>
  <si>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</si>
  <si>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</si>
  <si>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</si>
  <si>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</si>
  <si>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</si>
  <si>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</si>
  <si>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</si>
  <si>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</si>
  <si>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</si>
  <si>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</si>
  <si>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</si>
  <si>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</si>
  <si>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</si>
  <si>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</si>
  <si>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</si>
  <si>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</si>
  <si>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</si>
  <si>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</si>
  <si>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</si>
  <si>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</si>
  <si>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</si>
  <si>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</si>
  <si>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</si>
  <si>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</si>
  <si>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</si>
  <si>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</si>
  <si>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</si>
  <si>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</si>
  <si>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</si>
  <si>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</si>
  <si>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</si>
  <si>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</si>
  <si>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</si>
  <si>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</si>
  <si>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</si>
  <si>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</si>
  <si>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</si>
  <si>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</si>
  <si>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</si>
  <si>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</si>
  <si>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</si>
  <si>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</si>
  <si>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</si>
  <si>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</si>
  <si>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</si>
  <si>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</si>
  <si>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</si>
  <si>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</si>
  <si>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</si>
  <si>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</si>
  <si>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</si>
  <si>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</si>
  <si>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</si>
  <si>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</si>
  <si>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</si>
  <si>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</si>
  <si>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</si>
  <si>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</si>
  <si>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</si>
  <si>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</si>
  <si>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</si>
  <si>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</si>
  <si>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</si>
  <si>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</si>
  <si>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</si>
  <si>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</si>
  <si>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</si>
  <si>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</si>
  <si>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</si>
  <si>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</si>
  <si>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</si>
  <si>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</si>
  <si>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</si>
  <si>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</si>
  <si>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</si>
  <si>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</si>
  <si>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</si>
  <si>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</si>
  <si>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</si>
  <si>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</si>
  <si>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</si>
  <si>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</si>
  <si>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</si>
  <si>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</si>
  <si>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</si>
  <si>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</si>
  <si>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</si>
  <si>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</si>
  <si>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</si>
  <si>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</si>
  <si>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</si>
  <si>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</si>
  <si>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</si>
  <si>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</si>
  <si>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</si>
  <si>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</si>
  <si>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</si>
  <si>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</si>
  <si>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</si>
  <si>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</si>
  <si>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</si>
  <si>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</si>
  <si>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</si>
  <si>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</si>
  <si>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</si>
  <si>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</si>
  <si>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</si>
  <si>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</si>
  <si>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</si>
  <si>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</si>
  <si>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</si>
  <si>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</si>
  <si>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</si>
  <si>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</si>
  <si>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</si>
  <si>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</si>
  <si>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</si>
  <si>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</si>
  <si>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</si>
  <si>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</si>
  <si>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</si>
  <si>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</si>
  <si>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</si>
  <si>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</si>
  <si>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</si>
  <si>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</si>
  <si>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</si>
  <si>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</si>
  <si>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</si>
  <si>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</si>
  <si>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</si>
  <si>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</si>
  <si>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</si>
  <si>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</si>
  <si>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</si>
  <si>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</si>
  <si>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</si>
  <si>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</si>
  <si>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</si>
  <si>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</si>
  <si>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</si>
  <si>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</si>
  <si>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</si>
  <si>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</si>
  <si>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</si>
  <si>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Gjithsej 2026</t>
  </si>
  <si>
    <t>65.39.19</t>
  </si>
  <si>
    <t>Janar 2026</t>
  </si>
  <si>
    <t>Mars2026</t>
  </si>
  <si>
    <t>Shkurt2026</t>
  </si>
  <si>
    <t>Prill 2026</t>
  </si>
  <si>
    <t>Maj 2026</t>
  </si>
  <si>
    <t>Qershor2026</t>
  </si>
  <si>
    <t>Korrik2026</t>
  </si>
  <si>
    <t>Gusht2026</t>
  </si>
  <si>
    <t>Shktator 2026</t>
  </si>
  <si>
    <t>Tetor 2026</t>
  </si>
  <si>
    <t>Nentor 2026</t>
  </si>
  <si>
    <t>Dhjetor 2026</t>
  </si>
  <si>
    <t>Gjithsej2026</t>
  </si>
  <si>
    <t>Shkurt 2026</t>
  </si>
  <si>
    <t>Prill2026</t>
  </si>
  <si>
    <t>Maj2026</t>
  </si>
  <si>
    <t>Qershor 2026</t>
  </si>
  <si>
    <t>Gusht 2026</t>
  </si>
  <si>
    <t>Shtator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</si>
</sst>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5" fillId="0" borderId="29" applyBorder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3" xfId="0" applyBorder="1"/>
    <xf numFmtId="0" fontId="0" fillId="0" borderId="11" xfId="0" applyBorder="1"/>
    <xf numFmtId="0" fontId="17" fillId="34" borderId="28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0" fillId="37" borderId="18" xfId="0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17" fillId="34" borderId="10" xfId="1" applyNumberFormat="1" applyFont="1" applyFill="1" applyBorder="1"/>
    <xf numFmtId="165" fontId="21" fillId="0" borderId="10" xfId="1" applyNumberFormat="1" applyFont="1" applyBorder="1" applyAlignment="1">
      <alignment horizontal="right"/>
    </xf>
    <xf numFmtId="165" fontId="17" fillId="34" borderId="10" xfId="1" applyNumberFormat="1" applyFont="1" applyFill="1" applyBorder="1"/>
    <xf numFmtId="4" fontId="17" fillId="34" borderId="10" xfId="1" applyNumberFormat="1" applyFont="1" applyFill="1" applyBorder="1"/>
    <xf numFmtId="165" fontId="1" fillId="0" borderId="10" xfId="1" applyNumberFormat="1" applyFont="1" applyBorder="1" applyAlignment="1">
      <alignment horizontal="right"/>
    </xf>
    <xf numFmtId="165" fontId="1" fillId="0" borderId="10" xfId="1" applyNumberFormat="1" applyFont="1" applyBorder="1"/>
    <xf numFmtId="4" fontId="1" fillId="0" borderId="10" xfId="1" applyNumberFormat="1" applyFont="1" applyBorder="1" applyAlignment="1">
      <alignment horizontal="right"/>
    </xf>
    <xf numFmtId="4" fontId="1" fillId="0" borderId="10" xfId="1" applyNumberFormat="1" applyFont="1" applyBorder="1"/>
    <xf numFmtId="165" fontId="21" fillId="38" borderId="10" xfId="1" applyNumberFormat="1" applyFont="1" applyFill="1" applyBorder="1" applyAlignment="1">
      <alignment horizontal="right"/>
    </xf>
    <xf numFmtId="165" fontId="21" fillId="2" borderId="10" xfId="119" applyNumberFormat="1" applyFont="1" applyFill="1" applyBorder="1" applyAlignment="1">
      <alignment horizontal="right"/>
    </xf>
    <xf numFmtId="165" fontId="21" fillId="38" borderId="10" xfId="119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4" fontId="21" fillId="38" borderId="10" xfId="1" applyNumberFormat="1" applyFont="1" applyFill="1" applyBorder="1" applyAlignment="1">
      <alignment horizontal="right"/>
    </xf>
    <xf numFmtId="4" fontId="21" fillId="2" borderId="10" xfId="119" applyNumberFormat="1" applyFont="1" applyFill="1" applyBorder="1" applyAlignment="1">
      <alignment horizontal="right"/>
    </xf>
    <xf numFmtId="4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165" fontId="21" fillId="2" borderId="10" xfId="1" applyNumberFormat="1" applyFont="1" applyFill="1" applyBorder="1" applyAlignment="1">
      <alignment horizontal="right"/>
    </xf>
    <xf numFmtId="165" fontId="1" fillId="2" borderId="0" xfId="0" applyNumberFormat="1" applyFont="1" applyFill="1" applyAlignment="1">
      <alignment horizontal="right"/>
    </xf>
    <xf numFmtId="3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/>
    <xf numFmtId="3" fontId="0" fillId="0" borderId="10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  <xf numFmtId="43" fontId="26" fillId="0" borderId="13" xfId="1" applyFont="1" applyFill="1" applyBorder="1" applyAlignment="1">
      <alignment horizontal="right"/>
    </xf>
    <xf numFmtId="165" fontId="0" fillId="0" borderId="38" xfId="1" applyNumberFormat="1" applyFont="1" applyFill="1" applyBorder="1" applyAlignment="1">
      <alignment horizontal="right"/>
    </xf>
    <xf numFmtId="0" fontId="27" fillId="2" borderId="0" xfId="0" applyFont="1" applyFill="1" applyProtection="1">
      <protection hidden="1"/>
    </xf>
    <xf numFmtId="0" fontId="27" fillId="2" borderId="0" xfId="0" applyFont="1" applyFill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/>
    <xf numFmtId="0" fontId="27" fillId="2" borderId="18" xfId="0" applyFont="1" applyFill="1" applyBorder="1" applyAlignment="1" applyProtection="1">
      <alignment horizontal="left" vertical="center"/>
      <protection hidden="1"/>
    </xf>
    <xf numFmtId="0" fontId="27" fillId="2" borderId="18" xfId="0" applyFont="1" applyFill="1" applyBorder="1" applyProtection="1">
      <protection hidden="1"/>
    </xf>
    <xf numFmtId="164" fontId="22" fillId="2" borderId="14" xfId="1" applyNumberFormat="1" applyFont="1" applyFill="1" applyBorder="1" applyAlignment="1" applyProtection="1">
      <alignment horizontal="center" wrapText="1"/>
      <protection hidden="1"/>
    </xf>
    <xf numFmtId="0" fontId="22" fillId="2" borderId="20" xfId="0" applyFont="1" applyFill="1" applyBorder="1" applyAlignment="1" applyProtection="1">
      <alignment horizontal="center" wrapText="1"/>
      <protection hidden="1"/>
    </xf>
    <xf numFmtId="0" fontId="22" fillId="2" borderId="21" xfId="0" applyFont="1" applyFill="1" applyBorder="1" applyProtection="1">
      <protection hidden="1"/>
    </xf>
    <xf numFmtId="0" fontId="22" fillId="2" borderId="22" xfId="0" applyFont="1" applyFill="1" applyBorder="1" applyProtection="1">
      <protection hidden="1"/>
    </xf>
    <xf numFmtId="164" fontId="22" fillId="2" borderId="15" xfId="1" applyNumberFormat="1" applyFont="1" applyFill="1" applyBorder="1" applyAlignment="1" applyProtection="1">
      <alignment horizontal="center" wrapText="1"/>
      <protection hidden="1"/>
    </xf>
    <xf numFmtId="0" fontId="22" fillId="2" borderId="17" xfId="0" applyFont="1" applyFill="1" applyBorder="1" applyAlignment="1" applyProtection="1">
      <alignment horizontal="center" wrapText="1"/>
      <protection hidden="1"/>
    </xf>
    <xf numFmtId="0" fontId="22" fillId="2" borderId="16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7" fillId="0" borderId="31" xfId="0" applyFont="1" applyBorder="1" applyProtection="1">
      <protection hidden="1"/>
    </xf>
    <xf numFmtId="43" fontId="27" fillId="0" borderId="10" xfId="1" applyFont="1" applyBorder="1" applyProtection="1">
      <protection hidden="1"/>
    </xf>
    <xf numFmtId="43" fontId="27" fillId="0" borderId="23" xfId="1" applyFont="1" applyBorder="1" applyProtection="1">
      <protection hidden="1"/>
    </xf>
    <xf numFmtId="43" fontId="27" fillId="2" borderId="13" xfId="1" applyFont="1" applyFill="1" applyBorder="1" applyAlignment="1" applyProtection="1">
      <alignment horizontal="center"/>
      <protection hidden="1"/>
    </xf>
    <xf numFmtId="43" fontId="29" fillId="0" borderId="31" xfId="1" applyFont="1" applyBorder="1" applyProtection="1">
      <protection hidden="1"/>
    </xf>
    <xf numFmtId="43" fontId="27" fillId="0" borderId="31" xfId="1" applyFont="1" applyBorder="1" applyProtection="1">
      <protection hidden="1"/>
    </xf>
    <xf numFmtId="43" fontId="27" fillId="0" borderId="34" xfId="1" applyFont="1" applyBorder="1" applyProtection="1">
      <protection hidden="1"/>
    </xf>
    <xf numFmtId="43" fontId="27" fillId="2" borderId="33" xfId="1" applyFont="1" applyFill="1" applyBorder="1" applyAlignment="1" applyProtection="1">
      <alignment horizontal="center"/>
      <protection hidden="1"/>
    </xf>
    <xf numFmtId="43" fontId="27" fillId="0" borderId="0" xfId="1" applyFont="1" applyFill="1" applyBorder="1" applyProtection="1">
      <protection hidden="1"/>
    </xf>
    <xf numFmtId="43" fontId="27" fillId="0" borderId="0" xfId="1" applyFont="1" applyBorder="1" applyProtection="1">
      <protection hidden="1"/>
    </xf>
    <xf numFmtId="43" fontId="27" fillId="0" borderId="12" xfId="1" applyFont="1" applyBorder="1" applyProtection="1">
      <protection hidden="1"/>
    </xf>
    <xf numFmtId="43" fontId="27" fillId="0" borderId="30" xfId="1" applyFont="1" applyBorder="1" applyProtection="1">
      <protection hidden="1"/>
    </xf>
    <xf numFmtId="43" fontId="27" fillId="0" borderId="35" xfId="1" applyFont="1" applyBorder="1" applyProtection="1">
      <protection hidden="1"/>
    </xf>
    <xf numFmtId="0" fontId="27" fillId="0" borderId="32" xfId="0" applyFont="1" applyBorder="1" applyProtection="1">
      <protection hidden="1"/>
    </xf>
    <xf numFmtId="43" fontId="29" fillId="0" borderId="32" xfId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43" fontId="27" fillId="0" borderId="32" xfId="1" applyFont="1" applyBorder="1" applyProtection="1">
      <protection hidden="1"/>
    </xf>
    <xf numFmtId="43" fontId="27" fillId="0" borderId="30" xfId="1" applyFont="1" applyFill="1" applyBorder="1" applyProtection="1">
      <protection hidden="1"/>
    </xf>
    <xf numFmtId="43" fontId="27" fillId="0" borderId="35" xfId="1" applyFont="1" applyFill="1" applyBorder="1" applyProtection="1">
      <protection hidden="1"/>
    </xf>
    <xf numFmtId="0" fontId="22" fillId="34" borderId="22" xfId="0" applyFont="1" applyFill="1" applyBorder="1" applyProtection="1">
      <protection hidden="1"/>
    </xf>
    <xf numFmtId="43" fontId="22" fillId="34" borderId="13" xfId="1" applyFont="1" applyFill="1" applyBorder="1" applyAlignment="1" applyProtection="1">
      <alignment horizontal="center"/>
      <protection hidden="1"/>
    </xf>
    <xf numFmtId="43" fontId="22" fillId="34" borderId="25" xfId="1" applyFont="1" applyFill="1" applyBorder="1" applyAlignment="1" applyProtection="1">
      <alignment horizontal="center"/>
      <protection hidden="1"/>
    </xf>
    <xf numFmtId="43" fontId="22" fillId="34" borderId="22" xfId="1" applyFont="1" applyFill="1" applyBorder="1" applyAlignment="1" applyProtection="1">
      <alignment horizontal="center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43" fontId="26" fillId="2" borderId="13" xfId="1" applyFont="1" applyFill="1" applyBorder="1" applyAlignment="1">
      <alignment horizontal="right"/>
    </xf>
    <xf numFmtId="4" fontId="0" fillId="0" borderId="10" xfId="1" applyNumberFormat="1" applyFont="1" applyBorder="1" applyAlignment="1">
      <alignment horizontal="right"/>
    </xf>
    <xf numFmtId="165" fontId="0" fillId="2" borderId="0" xfId="0" applyNumberFormat="1" applyFill="1"/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22" fillId="2" borderId="16" xfId="0" applyFont="1" applyFill="1" applyBorder="1" applyAlignment="1" applyProtection="1">
      <alignment horizontal="center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8" fillId="0" borderId="26" xfId="0" applyFont="1" applyBorder="1" applyAlignment="1" applyProtection="1">
      <alignment horizontal="center" vertical="center"/>
      <protection hidden="1"/>
    </xf>
    <xf numFmtId="0" fontId="28" fillId="0" borderId="36" xfId="0" applyFont="1" applyBorder="1" applyAlignment="1" applyProtection="1">
      <alignment horizontal="center" vertical="center"/>
      <protection hidden="1"/>
    </xf>
    <xf numFmtId="0" fontId="28" fillId="0" borderId="37" xfId="0" applyFont="1" applyBorder="1" applyAlignment="1" applyProtection="1">
      <alignment horizontal="center" vertical="center"/>
      <protection hidden="1"/>
    </xf>
    <xf numFmtId="0" fontId="28" fillId="0" borderId="33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1066800</xdr:colOff>
          <xdr:row>1</xdr:row>
          <xdr:rowOff>66675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1066800</xdr:colOff>
          <xdr:row>1</xdr:row>
          <xdr:rowOff>66675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581025</xdr:colOff>
          <xdr:row>1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581025</xdr:colOff>
          <xdr:row>1</xdr:row>
          <xdr:rowOff>9525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utrime.bytyqi\AppData\Local\Microsoft\Windows\Temporary%20Internet%20Files\Content.Outlook\DA3U1Z4O\Copy%20of%20Formati%20Raporti%20mujor%20i%20shpenzimev%20buxhe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snik.sylejmani.MUN\AppData\Local\Microsoft\Windows\INetCache\Content.Outlook\GPDCZGXP\11_Formati-Raporti-mujor-i-shpenzimev-buxhetore-nentor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  <row r="2">
          <cell r="G2" t="str">
            <v>Tabela 1: Pagesat</v>
          </cell>
        </row>
        <row r="4">
          <cell r="I4" t="str">
            <v>Gjithsejt Pagesat</v>
          </cell>
          <cell r="S4" t="str">
            <v>Qeveria Lokale</v>
          </cell>
          <cell r="T4" t="str">
            <v>Paga</v>
          </cell>
          <cell r="U4" t="str">
            <v>Mallra dhe shërbime</v>
          </cell>
          <cell r="V4" t="str">
            <v>Shpenzime komunale</v>
          </cell>
          <cell r="W4" t="str">
            <v>Subvencione dhe Transfere</v>
          </cell>
          <cell r="X4" t="str">
            <v>Shpenzime Kapitale</v>
          </cell>
        </row>
        <row r="11">
          <cell r="G11" t="str">
            <v>Tabela 1: Plaćanja</v>
          </cell>
        </row>
        <row r="13">
          <cell r="I13" t="str">
            <v>Ukupno plaćanja</v>
          </cell>
          <cell r="S13" t="str">
            <v>Lokalna vlada</v>
          </cell>
          <cell r="T13" t="str">
            <v>Plate</v>
          </cell>
          <cell r="U13" t="str">
            <v>Roba i usluge</v>
          </cell>
          <cell r="V13" t="str">
            <v>Komunalije</v>
          </cell>
          <cell r="W13" t="str">
            <v>Subvencije i transferi</v>
          </cell>
          <cell r="X13" t="str">
            <v>Kapitalni troškovi</v>
          </cell>
        </row>
        <row r="21">
          <cell r="G21" t="str">
            <v>Table 1: Payments</v>
          </cell>
        </row>
        <row r="23">
          <cell r="I23" t="str">
            <v>Total Payments</v>
          </cell>
          <cell r="S23" t="str">
            <v>Local Government</v>
          </cell>
          <cell r="T23" t="str">
            <v>Wages and Salaries</v>
          </cell>
          <cell r="U23" t="str">
            <v>Goods and Services</v>
          </cell>
          <cell r="V23" t="str">
            <v>Utilities</v>
          </cell>
          <cell r="W23" t="str">
            <v>Subventions and Transfers</v>
          </cell>
          <cell r="X23" t="str">
            <v>Capital Investments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  <row r="6">
          <cell r="G6" t="str">
            <v>Tabela 2: Pranimet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6">
          <cell r="G16" t="str">
            <v>Tabela 2: Prijemi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6">
          <cell r="G26" t="str">
            <v>Table 2: Receipts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zoomScale="46" zoomScaleNormal="46" workbookViewId="0">
      <selection activeCell="T19" sqref="T19"/>
    </sheetView>
  </sheetViews>
  <sheetFormatPr defaultRowHeight="15" x14ac:dyDescent="0.25"/>
  <cols>
    <col min="2" max="2" width="18.7109375" customWidth="1"/>
    <col min="3" max="3" width="38.42578125" customWidth="1"/>
    <col min="4" max="4" width="29.28515625" bestFit="1" customWidth="1"/>
    <col min="5" max="5" width="28.7109375" bestFit="1" customWidth="1"/>
    <col min="6" max="6" width="29.28515625" bestFit="1" customWidth="1"/>
    <col min="7" max="7" width="24.42578125" bestFit="1" customWidth="1"/>
    <col min="8" max="8" width="27.140625" bestFit="1" customWidth="1"/>
    <col min="9" max="9" width="29.28515625" bestFit="1" customWidth="1"/>
    <col min="10" max="10" width="28.140625" bestFit="1" customWidth="1"/>
    <col min="11" max="11" width="29.28515625" bestFit="1" customWidth="1"/>
    <col min="12" max="12" width="25" bestFit="1" customWidth="1"/>
    <col min="13" max="13" width="24.28515625" customWidth="1"/>
    <col min="14" max="14" width="20.28515625" customWidth="1"/>
    <col min="15" max="15" width="28.7109375" bestFit="1" customWidth="1"/>
    <col min="16" max="16" width="29.28515625" bestFit="1" customWidth="1"/>
    <col min="17" max="17" width="28.140625" bestFit="1" customWidth="1"/>
    <col min="18" max="18" width="25" bestFit="1" customWidth="1"/>
    <col min="19" max="19" width="24.42578125" bestFit="1" customWidth="1"/>
    <col min="20" max="20" width="24.7109375" customWidth="1"/>
    <col min="21" max="21" width="25.5703125" bestFit="1" customWidth="1"/>
  </cols>
  <sheetData>
    <row r="1" spans="1:22" ht="21" customHeight="1" x14ac:dyDescent="0.35">
      <c r="A1" s="55" t="str">
        <f>IF([1]L!$A$1=1,[1]L!G2,IF([1]L!$A$1=2,[1]L!G11,[1]L!G21))</f>
        <v>Tabela 1: Pagesat</v>
      </c>
      <c r="B1" s="86"/>
      <c r="C1" s="86"/>
      <c r="D1" s="87"/>
      <c r="E1" s="86"/>
      <c r="F1" s="86"/>
      <c r="G1" s="86"/>
      <c r="H1" s="86"/>
      <c r="I1" s="86"/>
      <c r="J1" s="88"/>
      <c r="K1" s="88"/>
      <c r="L1" s="89"/>
      <c r="M1" s="90"/>
      <c r="N1" s="89"/>
      <c r="O1" s="89"/>
      <c r="P1" s="88"/>
      <c r="Q1" s="89"/>
      <c r="R1" s="88"/>
      <c r="S1" s="88"/>
      <c r="T1" s="88"/>
      <c r="U1" s="88"/>
      <c r="V1" s="88"/>
    </row>
    <row r="2" spans="1:22" ht="21" x14ac:dyDescent="0.35">
      <c r="A2" s="91" t="s">
        <v>875</v>
      </c>
      <c r="B2" s="92"/>
      <c r="C2" s="92"/>
      <c r="D2" s="55"/>
      <c r="E2" s="55"/>
      <c r="F2" s="55"/>
      <c r="G2" s="55"/>
      <c r="H2" s="55"/>
      <c r="I2" s="55"/>
      <c r="J2" s="88"/>
      <c r="K2" s="88"/>
      <c r="L2" s="88"/>
      <c r="M2" s="88"/>
      <c r="N2" s="89"/>
      <c r="O2" s="88"/>
      <c r="P2" s="88"/>
      <c r="Q2" s="88"/>
      <c r="R2" s="88"/>
      <c r="S2" s="88"/>
      <c r="T2" s="88"/>
      <c r="U2" s="88"/>
      <c r="V2" s="88"/>
    </row>
    <row r="3" spans="1:22" ht="21" x14ac:dyDescent="0.35">
      <c r="A3" s="130"/>
      <c r="B3" s="130"/>
      <c r="C3" s="93"/>
      <c r="D3" s="94"/>
      <c r="E3" s="95"/>
      <c r="F3" s="95"/>
      <c r="G3" s="95"/>
      <c r="H3" s="95"/>
      <c r="I3" s="96"/>
      <c r="J3" s="94"/>
      <c r="K3" s="95"/>
      <c r="L3" s="95"/>
      <c r="M3" s="95"/>
      <c r="N3" s="95"/>
      <c r="O3" s="96"/>
      <c r="P3" s="94"/>
      <c r="Q3" s="95"/>
      <c r="R3" s="95"/>
      <c r="S3" s="95"/>
      <c r="T3" s="95"/>
      <c r="U3" s="96"/>
      <c r="V3" s="88"/>
    </row>
    <row r="4" spans="1:22" ht="21" x14ac:dyDescent="0.35">
      <c r="A4" s="131"/>
      <c r="B4" s="131"/>
      <c r="C4" s="97"/>
      <c r="D4" s="98"/>
      <c r="E4" s="126"/>
      <c r="F4" s="124"/>
      <c r="G4" s="124"/>
      <c r="H4" s="124"/>
      <c r="I4" s="124"/>
      <c r="J4" s="98"/>
      <c r="K4" s="126"/>
      <c r="L4" s="124"/>
      <c r="M4" s="124"/>
      <c r="N4" s="124"/>
      <c r="O4" s="124"/>
      <c r="P4" s="98"/>
      <c r="Q4" s="126"/>
      <c r="R4" s="124"/>
      <c r="S4" s="124"/>
      <c r="T4" s="133" t="s">
        <v>21</v>
      </c>
      <c r="U4" s="124"/>
      <c r="V4" s="88"/>
    </row>
    <row r="5" spans="1:22" ht="42" x14ac:dyDescent="0.35">
      <c r="A5" s="131"/>
      <c r="B5" s="132"/>
      <c r="C5" s="99" t="str">
        <f>IF([1]L!$A$1=1,[1]L!I4,IF([1]L!$A$1=2,[1]L!I13,[1]L!I23))</f>
        <v>Gjithsejt Pagesat</v>
      </c>
      <c r="D5" s="125" t="str">
        <f>IF([1]L!$A$1=1,[1]L!S4,IF([1]L!$A$1=2,[1]L!S13,[1]L!S23))</f>
        <v>Qeveria Lokale</v>
      </c>
      <c r="E5" s="125" t="str">
        <f>IF([1]L!$A$1=1,[1]L!T4,IF([1]L!$A$1=2,[1]L!T13,[1]L!T23))</f>
        <v>Paga</v>
      </c>
      <c r="F5" s="125" t="str">
        <f>IF([1]L!$A$1=1,[1]L!U4,IF([1]L!$A$1=2,[1]L!U13,[1]L!U23))</f>
        <v>Mallra dhe shërbime</v>
      </c>
      <c r="G5" s="125" t="str">
        <f>IF([1]L!$A$1=1,[1]L!V4,IF([1]L!$A$1=2,[1]L!V13,[1]L!V23))</f>
        <v>Shpenzime komunale</v>
      </c>
      <c r="H5" s="125" t="str">
        <f>IF([1]L!$A$1=1,[1]L!W4,IF([1]L!$A$1=2,[1]L!W13,[1]L!W23))</f>
        <v>Subvencione dhe Transfere</v>
      </c>
      <c r="I5" s="125" t="str">
        <f>IF([1]L!$A$1=1,[1]L!X4,IF([1]L!$A$1=2,[1]L!X13,[1]L!X23))</f>
        <v>Shpenzime Kapitale</v>
      </c>
      <c r="J5" s="125" t="s">
        <v>867</v>
      </c>
      <c r="K5" s="125" t="s">
        <v>0</v>
      </c>
      <c r="L5" s="125" t="s">
        <v>32</v>
      </c>
      <c r="M5" s="125" t="s">
        <v>33</v>
      </c>
      <c r="N5" s="125" t="s">
        <v>21</v>
      </c>
      <c r="O5" s="125" t="s">
        <v>35</v>
      </c>
      <c r="P5" s="125" t="s">
        <v>868</v>
      </c>
      <c r="Q5" s="125" t="s">
        <v>0</v>
      </c>
      <c r="R5" s="125" t="s">
        <v>32</v>
      </c>
      <c r="S5" s="125" t="s">
        <v>33</v>
      </c>
      <c r="T5" s="134"/>
      <c r="U5" s="125" t="s">
        <v>35</v>
      </c>
      <c r="V5" s="100"/>
    </row>
    <row r="6" spans="1:22" ht="42" customHeight="1" x14ac:dyDescent="0.35">
      <c r="A6" s="135">
        <v>2026</v>
      </c>
      <c r="B6" s="101" t="s">
        <v>880</v>
      </c>
      <c r="C6" s="102">
        <f>E6+F6+G6+H6+K6++L6+M6+Q6+R6</f>
        <v>2728256.09</v>
      </c>
      <c r="D6" s="104">
        <f>E6+F6+G6+H6</f>
        <v>850888.18</v>
      </c>
      <c r="E6" s="105">
        <v>252754.51</v>
      </c>
      <c r="F6" s="102">
        <v>515532.65</v>
      </c>
      <c r="G6" s="102">
        <v>41101.019999999997</v>
      </c>
      <c r="H6" s="102">
        <v>41500</v>
      </c>
      <c r="I6" s="103"/>
      <c r="J6" s="104">
        <f>K6+L6+M6</f>
        <v>1492590.94</v>
      </c>
      <c r="K6" s="106">
        <v>1382018.91</v>
      </c>
      <c r="L6" s="102">
        <v>99982.5</v>
      </c>
      <c r="M6" s="102">
        <v>10589.53</v>
      </c>
      <c r="N6" s="102"/>
      <c r="O6" s="103"/>
      <c r="P6" s="104">
        <f>Q6+R6</f>
        <v>384776.97</v>
      </c>
      <c r="Q6" s="106">
        <v>267823.87</v>
      </c>
      <c r="R6" s="102">
        <v>116953.1</v>
      </c>
      <c r="S6" s="102"/>
      <c r="T6" s="102"/>
      <c r="U6" s="107"/>
      <c r="V6" s="88"/>
    </row>
    <row r="7" spans="1:22" ht="30" customHeight="1" x14ac:dyDescent="0.35">
      <c r="A7" s="136"/>
      <c r="B7" s="101" t="s">
        <v>893</v>
      </c>
      <c r="C7" s="102">
        <f>D7+J7+P7</f>
        <v>4023853.1899999995</v>
      </c>
      <c r="D7" s="108">
        <f>E7+F7+G7+H7</f>
        <v>972486.47</v>
      </c>
      <c r="E7" s="106">
        <v>252613.77</v>
      </c>
      <c r="F7" s="102">
        <v>644203.62</v>
      </c>
      <c r="G7" s="102">
        <v>589.08000000000004</v>
      </c>
      <c r="H7" s="102">
        <v>75080</v>
      </c>
      <c r="I7" s="103"/>
      <c r="J7" s="104">
        <f>K7+L7+M7+O7</f>
        <v>2615738.34</v>
      </c>
      <c r="K7" s="106">
        <v>1368178.53</v>
      </c>
      <c r="L7" s="102">
        <v>118274.04</v>
      </c>
      <c r="M7" s="102">
        <v>10509.73</v>
      </c>
      <c r="N7" s="102"/>
      <c r="O7" s="103">
        <v>1118776.04</v>
      </c>
      <c r="P7" s="104">
        <f>Q7+R7+S7</f>
        <v>435628.38</v>
      </c>
      <c r="Q7" s="106">
        <v>266794.46999999997</v>
      </c>
      <c r="R7" s="102">
        <v>114441.45</v>
      </c>
      <c r="S7" s="102">
        <v>54392.46</v>
      </c>
      <c r="T7" s="102"/>
      <c r="U7" s="107"/>
      <c r="V7" s="88"/>
    </row>
    <row r="8" spans="1:22" ht="36.6" customHeight="1" x14ac:dyDescent="0.35">
      <c r="A8" s="136"/>
      <c r="B8" s="101" t="s">
        <v>881</v>
      </c>
      <c r="C8" s="102">
        <f>D8+I8+P8</f>
        <v>9316651</v>
      </c>
      <c r="D8" s="108">
        <f>E8+F8+G8+H8</f>
        <v>1896028.47</v>
      </c>
      <c r="E8" s="105">
        <v>519067.47</v>
      </c>
      <c r="F8" s="102">
        <v>1359556</v>
      </c>
      <c r="G8" s="102">
        <v>190</v>
      </c>
      <c r="H8" s="102">
        <v>17215</v>
      </c>
      <c r="I8" s="103">
        <v>6261707.71</v>
      </c>
      <c r="J8" s="104">
        <f>K8+L8</f>
        <v>3039622.87</v>
      </c>
      <c r="K8" s="106">
        <v>2782180.97</v>
      </c>
      <c r="L8" s="102">
        <v>257441.9</v>
      </c>
      <c r="M8" s="102"/>
      <c r="N8" s="102"/>
      <c r="O8" s="103"/>
      <c r="P8" s="104">
        <f>Q8+R8+S8</f>
        <v>1158914.82</v>
      </c>
      <c r="Q8" s="106">
        <v>578665.44999999995</v>
      </c>
      <c r="R8" s="102">
        <v>566891.92000000004</v>
      </c>
      <c r="S8" s="102">
        <v>13357.45</v>
      </c>
      <c r="T8" s="102"/>
      <c r="U8" s="107"/>
      <c r="V8" s="88"/>
    </row>
    <row r="9" spans="1:22" ht="30" customHeight="1" x14ac:dyDescent="0.35">
      <c r="A9" s="136"/>
      <c r="B9" s="101" t="s">
        <v>894</v>
      </c>
      <c r="C9" s="102">
        <v>5734915.1900000004</v>
      </c>
      <c r="D9" s="108">
        <f>E9+F9+G9+H9</f>
        <v>2890063.2300000004</v>
      </c>
      <c r="E9" s="105">
        <v>282323.09999999998</v>
      </c>
      <c r="F9" s="102">
        <v>2127805.2000000002</v>
      </c>
      <c r="G9" s="102">
        <v>341064.01</v>
      </c>
      <c r="H9" s="102">
        <v>138870.92000000001</v>
      </c>
      <c r="I9" s="109">
        <v>1380790.52</v>
      </c>
      <c r="J9" s="104">
        <f>K9+L9+M9+O9</f>
        <v>990449.73</v>
      </c>
      <c r="K9" s="106">
        <v>308024.96999999997</v>
      </c>
      <c r="L9" s="102">
        <v>110537.07</v>
      </c>
      <c r="M9" s="102">
        <v>9705.65</v>
      </c>
      <c r="N9" s="102"/>
      <c r="O9" s="103">
        <v>562182.04</v>
      </c>
      <c r="P9" s="104">
        <f>Q9+R9+S9+U9</f>
        <v>1854402.23</v>
      </c>
      <c r="Q9" s="106">
        <v>1394480.32</v>
      </c>
      <c r="R9" s="102">
        <v>22921.91</v>
      </c>
      <c r="S9" s="102">
        <v>37000</v>
      </c>
      <c r="T9" s="102"/>
      <c r="U9" s="107">
        <v>400000</v>
      </c>
      <c r="V9" s="88"/>
    </row>
    <row r="10" spans="1:22" ht="30" customHeight="1" x14ac:dyDescent="0.35">
      <c r="A10" s="136"/>
      <c r="B10" s="101" t="s">
        <v>895</v>
      </c>
      <c r="C10" s="102"/>
      <c r="D10" s="108"/>
      <c r="E10" s="105"/>
      <c r="F10" s="102"/>
      <c r="G10" s="102"/>
      <c r="H10" s="102"/>
      <c r="I10" s="103"/>
      <c r="J10" s="104"/>
      <c r="K10" s="102"/>
      <c r="L10" s="102"/>
      <c r="M10" s="102"/>
      <c r="N10" s="102"/>
      <c r="O10" s="103"/>
      <c r="P10" s="104"/>
      <c r="Q10" s="106"/>
      <c r="R10" s="102"/>
      <c r="S10" s="102"/>
      <c r="T10" s="102"/>
      <c r="U10" s="107"/>
      <c r="V10" s="88"/>
    </row>
    <row r="11" spans="1:22" ht="31.15" customHeight="1" x14ac:dyDescent="0.35">
      <c r="A11" s="136"/>
      <c r="B11" s="101" t="s">
        <v>896</v>
      </c>
      <c r="C11" s="102"/>
      <c r="D11" s="108"/>
      <c r="E11" s="105"/>
      <c r="F11" s="102"/>
      <c r="G11" s="102"/>
      <c r="H11" s="102"/>
      <c r="I11" s="103"/>
      <c r="J11" s="104"/>
      <c r="K11" s="102"/>
      <c r="L11" s="102"/>
      <c r="M11" s="102"/>
      <c r="N11" s="102"/>
      <c r="O11" s="103"/>
      <c r="P11" s="104"/>
      <c r="Q11" s="106"/>
      <c r="R11" s="102"/>
      <c r="S11" s="102"/>
      <c r="T11" s="102"/>
      <c r="U11" s="107"/>
      <c r="V11" s="88"/>
    </row>
    <row r="12" spans="1:22" ht="28.9" customHeight="1" x14ac:dyDescent="0.35">
      <c r="A12" s="136"/>
      <c r="B12" s="101" t="s">
        <v>886</v>
      </c>
      <c r="C12" s="102"/>
      <c r="D12" s="108"/>
      <c r="E12" s="105"/>
      <c r="F12" s="102"/>
      <c r="G12" s="102"/>
      <c r="H12" s="102"/>
      <c r="I12" s="103"/>
      <c r="J12" s="104"/>
      <c r="K12" s="102"/>
      <c r="L12" s="102"/>
      <c r="M12" s="102"/>
      <c r="N12" s="102"/>
      <c r="O12" s="103"/>
      <c r="P12" s="104"/>
      <c r="Q12" s="106"/>
      <c r="R12" s="102"/>
      <c r="S12" s="102"/>
      <c r="T12" s="102"/>
      <c r="U12" s="107"/>
      <c r="V12" s="88"/>
    </row>
    <row r="13" spans="1:22" ht="27.6" customHeight="1" x14ac:dyDescent="0.35">
      <c r="A13" s="136"/>
      <c r="B13" s="101" t="s">
        <v>897</v>
      </c>
      <c r="C13" s="102"/>
      <c r="D13" s="108"/>
      <c r="E13" s="105"/>
      <c r="F13" s="102"/>
      <c r="G13" s="102"/>
      <c r="H13" s="102"/>
      <c r="I13" s="103"/>
      <c r="J13" s="104"/>
      <c r="K13" s="106"/>
      <c r="L13" s="102"/>
      <c r="M13" s="102"/>
      <c r="N13" s="102"/>
      <c r="O13" s="103"/>
      <c r="P13" s="104"/>
      <c r="Q13" s="106"/>
      <c r="R13" s="102"/>
      <c r="S13" s="102"/>
      <c r="T13" s="102"/>
      <c r="U13" s="107"/>
      <c r="V13" s="88"/>
    </row>
    <row r="14" spans="1:22" ht="28.9" customHeight="1" x14ac:dyDescent="0.35">
      <c r="A14" s="136"/>
      <c r="B14" s="101" t="s">
        <v>898</v>
      </c>
      <c r="C14" s="102"/>
      <c r="D14" s="108"/>
      <c r="E14" s="105"/>
      <c r="F14" s="110"/>
      <c r="G14" s="102"/>
      <c r="H14" s="102"/>
      <c r="I14" s="103"/>
      <c r="J14" s="104"/>
      <c r="K14" s="106"/>
      <c r="L14" s="102"/>
      <c r="M14" s="102"/>
      <c r="N14" s="102"/>
      <c r="O14" s="103"/>
      <c r="P14" s="104"/>
      <c r="Q14" s="106"/>
      <c r="R14" s="102"/>
      <c r="S14" s="102"/>
      <c r="T14" s="102"/>
      <c r="U14" s="107"/>
      <c r="V14" s="88"/>
    </row>
    <row r="15" spans="1:22" ht="33" customHeight="1" x14ac:dyDescent="0.35">
      <c r="A15" s="137"/>
      <c r="B15" s="101" t="s">
        <v>889</v>
      </c>
      <c r="C15" s="102"/>
      <c r="D15" s="108"/>
      <c r="E15" s="105"/>
      <c r="F15" s="102"/>
      <c r="G15" s="102"/>
      <c r="H15" s="111"/>
      <c r="I15" s="112"/>
      <c r="J15" s="104"/>
      <c r="K15" s="106"/>
      <c r="L15" s="102"/>
      <c r="M15" s="111"/>
      <c r="N15" s="111"/>
      <c r="O15" s="112"/>
      <c r="P15" s="104"/>
      <c r="Q15" s="106"/>
      <c r="R15" s="102"/>
      <c r="S15" s="111"/>
      <c r="T15" s="111"/>
      <c r="U15" s="113"/>
      <c r="V15" s="88"/>
    </row>
    <row r="16" spans="1:22" ht="35.450000000000003" customHeight="1" x14ac:dyDescent="0.35">
      <c r="A16" s="137"/>
      <c r="B16" s="101" t="s">
        <v>890</v>
      </c>
      <c r="C16" s="102"/>
      <c r="D16" s="108"/>
      <c r="E16" s="105"/>
      <c r="F16" s="102"/>
      <c r="G16" s="102"/>
      <c r="H16" s="111"/>
      <c r="I16" s="112"/>
      <c r="J16" s="104"/>
      <c r="K16" s="106"/>
      <c r="L16" s="102"/>
      <c r="M16" s="111"/>
      <c r="N16" s="111"/>
      <c r="O16" s="112"/>
      <c r="P16" s="104"/>
      <c r="Q16" s="106"/>
      <c r="R16" s="102"/>
      <c r="S16" s="111"/>
      <c r="T16" s="111"/>
      <c r="U16" s="113"/>
      <c r="V16" s="88"/>
    </row>
    <row r="17" spans="1:22" ht="31.15" customHeight="1" x14ac:dyDescent="0.35">
      <c r="A17" s="137"/>
      <c r="B17" s="114" t="s">
        <v>891</v>
      </c>
      <c r="C17" s="111"/>
      <c r="D17" s="108"/>
      <c r="E17" s="115"/>
      <c r="F17" s="111"/>
      <c r="G17" s="102"/>
      <c r="H17" s="116"/>
      <c r="I17" s="112"/>
      <c r="J17" s="104"/>
      <c r="K17" s="117"/>
      <c r="L17" s="111"/>
      <c r="M17" s="116"/>
      <c r="N17" s="116"/>
      <c r="O17" s="118"/>
      <c r="P17" s="104"/>
      <c r="Q17" s="117"/>
      <c r="R17" s="102"/>
      <c r="S17" s="116"/>
      <c r="T17" s="116"/>
      <c r="U17" s="119"/>
      <c r="V17" s="88"/>
    </row>
    <row r="18" spans="1:22" ht="35.450000000000003" customHeight="1" x14ac:dyDescent="0.35">
      <c r="A18" s="138"/>
      <c r="B18" s="120" t="s">
        <v>878</v>
      </c>
      <c r="C18" s="121">
        <f>D18+J18+P18</f>
        <v>18581590.629999999</v>
      </c>
      <c r="D18" s="121">
        <f>SUM(D6:D17)</f>
        <v>6609466.3500000006</v>
      </c>
      <c r="E18" s="121">
        <f>SUM(E6:E17)</f>
        <v>1306758.8500000001</v>
      </c>
      <c r="F18" s="121">
        <f>SUM(F6:F17)</f>
        <v>4647097.4700000007</v>
      </c>
      <c r="G18" s="121">
        <f>SUM(G6:G17)</f>
        <v>382944.11</v>
      </c>
      <c r="H18" s="121">
        <f>SUM(H6:H17)</f>
        <v>272665.92000000004</v>
      </c>
      <c r="I18" s="121">
        <f t="shared" ref="I18:O18" si="0">SUM(I6:I17)</f>
        <v>7642498.2300000004</v>
      </c>
      <c r="J18" s="121">
        <f t="shared" si="0"/>
        <v>8138401.8800000008</v>
      </c>
      <c r="K18" s="121">
        <f t="shared" si="0"/>
        <v>5840403.3799999999</v>
      </c>
      <c r="L18" s="121">
        <f t="shared" si="0"/>
        <v>586235.51</v>
      </c>
      <c r="M18" s="121">
        <f t="shared" si="0"/>
        <v>30804.910000000003</v>
      </c>
      <c r="N18" s="121">
        <f t="shared" si="0"/>
        <v>0</v>
      </c>
      <c r="O18" s="122">
        <f t="shared" si="0"/>
        <v>1680958.08</v>
      </c>
      <c r="P18" s="121">
        <f t="shared" ref="P18:Q18" si="1">SUM(P6:P17)</f>
        <v>3833722.4</v>
      </c>
      <c r="Q18" s="123">
        <f t="shared" si="1"/>
        <v>2507764.1100000003</v>
      </c>
      <c r="R18" s="121">
        <f>SUM(R6:R17)</f>
        <v>821208.38</v>
      </c>
      <c r="S18" s="121">
        <f t="shared" ref="S18:U18" si="2">SUM(S6:S17)</f>
        <v>104749.91</v>
      </c>
      <c r="T18" s="121">
        <f>SUM(T6:T17)</f>
        <v>0</v>
      </c>
      <c r="U18" s="121">
        <f t="shared" si="2"/>
        <v>400000</v>
      </c>
      <c r="V18" s="88"/>
    </row>
    <row r="19" spans="1:22" ht="21" x14ac:dyDescent="0.35">
      <c r="E19" s="107"/>
      <c r="F19" s="88"/>
    </row>
    <row r="30" spans="1:22" ht="21" x14ac:dyDescent="0.35">
      <c r="F30" s="88"/>
    </row>
  </sheetData>
  <mergeCells count="4">
    <mergeCell ref="A3:A5"/>
    <mergeCell ref="B3:B5"/>
    <mergeCell ref="T4:T5"/>
    <mergeCell ref="A6:A18"/>
  </mergeCells>
  <pageMargins left="0.7" right="0.7" top="0.75" bottom="0.75" header="0.3" footer="0.3"/>
  <pageSetup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1066800</xdr:colOff>
                    <xdr:row>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1066800</xdr:colOff>
                    <xdr:row>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zoomScale="68" zoomScaleNormal="68" workbookViewId="0">
      <selection activeCell="H7" sqref="H7"/>
    </sheetView>
  </sheetViews>
  <sheetFormatPr defaultRowHeight="15" x14ac:dyDescent="0.25"/>
  <cols>
    <col min="2" max="2" width="13.42578125" customWidth="1"/>
    <col min="3" max="3" width="19.28515625" customWidth="1"/>
    <col min="4" max="4" width="18.140625" customWidth="1"/>
    <col min="5" max="5" width="14.7109375" customWidth="1"/>
    <col min="6" max="6" width="13.5703125" customWidth="1"/>
    <col min="7" max="7" width="16.140625" customWidth="1"/>
    <col min="8" max="8" width="13.42578125" customWidth="1"/>
    <col min="9" max="9" width="13.7109375" customWidth="1"/>
    <col min="10" max="10" width="12.7109375" customWidth="1"/>
    <col min="11" max="11" width="12.42578125" customWidth="1"/>
    <col min="12" max="12" width="24.7109375" customWidth="1"/>
  </cols>
  <sheetData>
    <row r="1" spans="1:13" s="2" customFormat="1" ht="26.25" customHeight="1" x14ac:dyDescent="0.25">
      <c r="A1" s="9" t="str">
        <f>IF([2]L!$A$1=1,[2]L!G6,IF([2]L!$A$1=2,[2]L!G16,[2]L!G26))</f>
        <v>Tabela 2: Pranimet</v>
      </c>
      <c r="B1" s="9"/>
      <c r="D1" s="3"/>
      <c r="E1" s="3"/>
      <c r="F1" s="3"/>
    </row>
    <row r="2" spans="1:13" s="2" customFormat="1" ht="17.25" customHeight="1" x14ac:dyDescent="0.25">
      <c r="A2" s="56" t="s">
        <v>875</v>
      </c>
      <c r="E2" s="3"/>
      <c r="F2" s="3"/>
    </row>
    <row r="3" spans="1:13" s="1" customFormat="1" ht="82.5" customHeight="1" x14ac:dyDescent="0.25">
      <c r="A3" s="57" t="str">
        <f>IF([2]L!$A$1=1,[2]L!G8,IF([2]L!$A$1=2,[2]L!G18,[2]L!G28))</f>
        <v>Viti</v>
      </c>
      <c r="B3" s="57" t="str">
        <f>IF([2]L!$A$1=1,[2]L!H8,IF([2]L!$A$1=2,[2]L!H18,[2]L!H28))</f>
        <v>Viti / Muaji</v>
      </c>
      <c r="C3" s="58" t="str">
        <f>IF([2]L!$A$1=1,[2]L!I8,IF([2]L!$A$1=2,[2]L!I18,[2]L!I28))</f>
        <v>Gjithsej Pranimet</v>
      </c>
      <c r="D3" s="54" t="str">
        <f>IF([2]L!$A$1=1,[2]L!O8,IF([2]L!$A$1=2,[2]L!O18,[2]L!O28))</f>
        <v xml:space="preserve">Tatimi në pronë </v>
      </c>
      <c r="E3" s="59" t="s">
        <v>869</v>
      </c>
      <c r="F3" s="60" t="s">
        <v>872</v>
      </c>
      <c r="G3" s="54" t="s">
        <v>870</v>
      </c>
      <c r="H3" s="54" t="s">
        <v>877</v>
      </c>
      <c r="I3" s="54" t="s">
        <v>871</v>
      </c>
      <c r="J3" s="54" t="s">
        <v>873</v>
      </c>
      <c r="K3" s="54" t="s">
        <v>874</v>
      </c>
      <c r="L3" s="54" t="s">
        <v>876</v>
      </c>
    </row>
    <row r="4" spans="1:13" s="2" customFormat="1" x14ac:dyDescent="0.25">
      <c r="A4" s="139">
        <v>2026</v>
      </c>
      <c r="B4" s="4" t="s">
        <v>880</v>
      </c>
      <c r="C4" s="67">
        <f>D4+E4+G4+I4+J4+K4+L4</f>
        <v>201561.65999999997</v>
      </c>
      <c r="D4" s="74">
        <v>79935.520000000004</v>
      </c>
      <c r="E4" s="75">
        <v>31682.78</v>
      </c>
      <c r="F4" s="77"/>
      <c r="G4" s="76">
        <v>8406</v>
      </c>
      <c r="H4" s="76">
        <v>5050</v>
      </c>
      <c r="I4" s="71">
        <v>28555</v>
      </c>
      <c r="J4" s="78">
        <v>12685.5</v>
      </c>
      <c r="K4" s="62">
        <v>9710</v>
      </c>
      <c r="L4" s="65">
        <v>30586.86</v>
      </c>
    </row>
    <row r="5" spans="1:13" s="2" customFormat="1" x14ac:dyDescent="0.25">
      <c r="A5" s="139"/>
      <c r="B5" s="4" t="s">
        <v>882</v>
      </c>
      <c r="C5" s="128">
        <v>200463.63</v>
      </c>
      <c r="D5" s="69" t="s">
        <v>879</v>
      </c>
      <c r="E5" s="70">
        <v>27209.599999999999</v>
      </c>
      <c r="F5" s="77"/>
      <c r="G5" s="71">
        <v>5256</v>
      </c>
      <c r="H5" s="71">
        <v>11285</v>
      </c>
      <c r="I5" s="71">
        <v>28085</v>
      </c>
      <c r="J5" s="72">
        <v>11611</v>
      </c>
      <c r="K5" s="62">
        <v>15318.7</v>
      </c>
      <c r="L5" s="65">
        <v>112983.33</v>
      </c>
      <c r="M5" s="129"/>
    </row>
    <row r="6" spans="1:13" s="2" customFormat="1" x14ac:dyDescent="0.25">
      <c r="A6" s="139"/>
      <c r="B6" s="4" t="s">
        <v>881</v>
      </c>
      <c r="C6" s="128">
        <v>199200.3</v>
      </c>
      <c r="D6" s="69">
        <v>43876.58</v>
      </c>
      <c r="E6" s="70">
        <v>55340.42</v>
      </c>
      <c r="F6" s="77"/>
      <c r="G6" s="71">
        <v>5828</v>
      </c>
      <c r="H6" s="71">
        <v>14065</v>
      </c>
      <c r="I6" s="71">
        <v>35920</v>
      </c>
      <c r="J6" s="72">
        <v>10043</v>
      </c>
      <c r="K6" s="73">
        <v>14689.2</v>
      </c>
      <c r="L6" s="65">
        <v>33503.1</v>
      </c>
    </row>
    <row r="7" spans="1:13" s="2" customFormat="1" x14ac:dyDescent="0.25">
      <c r="A7" s="139"/>
      <c r="B7" s="4" t="s">
        <v>883</v>
      </c>
      <c r="C7" s="67">
        <v>629387.4</v>
      </c>
      <c r="D7" s="69">
        <v>329709.32</v>
      </c>
      <c r="E7" s="70">
        <v>146609.62</v>
      </c>
      <c r="F7" s="77"/>
      <c r="G7" s="71">
        <v>7194</v>
      </c>
      <c r="H7" s="71"/>
      <c r="I7" s="71">
        <v>67567</v>
      </c>
      <c r="J7" s="72">
        <v>10471</v>
      </c>
      <c r="K7" s="73">
        <v>14445.5</v>
      </c>
      <c r="L7" s="65">
        <v>53391</v>
      </c>
    </row>
    <row r="8" spans="1:13" s="2" customFormat="1" x14ac:dyDescent="0.25">
      <c r="A8" s="139"/>
      <c r="B8" s="4" t="s">
        <v>884</v>
      </c>
      <c r="C8" s="67"/>
      <c r="D8" s="69"/>
      <c r="E8" s="70"/>
      <c r="F8" s="77"/>
      <c r="G8" s="71"/>
      <c r="H8" s="79"/>
      <c r="I8" s="71"/>
      <c r="J8" s="72"/>
      <c r="K8" s="62"/>
      <c r="L8" s="65"/>
    </row>
    <row r="9" spans="1:13" s="2" customFormat="1" x14ac:dyDescent="0.25">
      <c r="A9" s="139"/>
      <c r="B9" s="4" t="s">
        <v>885</v>
      </c>
      <c r="C9" s="67"/>
      <c r="D9" s="69"/>
      <c r="E9" s="70"/>
      <c r="F9" s="82"/>
      <c r="G9" s="71"/>
      <c r="H9" s="71"/>
      <c r="I9" s="71"/>
      <c r="J9" s="72"/>
      <c r="K9" s="62"/>
      <c r="L9" s="65"/>
    </row>
    <row r="10" spans="1:13" s="2" customFormat="1" x14ac:dyDescent="0.25">
      <c r="A10" s="139"/>
      <c r="B10" s="4" t="s">
        <v>886</v>
      </c>
      <c r="C10" s="67"/>
      <c r="D10" s="69"/>
      <c r="E10" s="70"/>
      <c r="F10" s="77"/>
      <c r="G10" s="71"/>
      <c r="H10" s="71"/>
      <c r="I10" s="71"/>
      <c r="J10" s="72"/>
      <c r="K10" s="62"/>
      <c r="L10" s="65"/>
    </row>
    <row r="11" spans="1:13" s="2" customFormat="1" x14ac:dyDescent="0.25">
      <c r="A11" s="139"/>
      <c r="B11" s="4" t="s">
        <v>887</v>
      </c>
      <c r="C11" s="67"/>
      <c r="D11" s="69"/>
      <c r="E11" s="70"/>
      <c r="F11" s="77"/>
      <c r="G11" s="71"/>
      <c r="H11" s="71"/>
      <c r="I11" s="71"/>
      <c r="J11" s="72"/>
      <c r="K11" s="62"/>
      <c r="L11" s="65"/>
    </row>
    <row r="12" spans="1:13" s="2" customFormat="1" x14ac:dyDescent="0.25">
      <c r="A12" s="139"/>
      <c r="B12" s="4" t="s">
        <v>888</v>
      </c>
      <c r="C12" s="67"/>
      <c r="D12" s="69"/>
      <c r="E12" s="70"/>
      <c r="F12" s="77"/>
      <c r="G12" s="71"/>
      <c r="H12" s="71"/>
      <c r="I12" s="71"/>
      <c r="J12" s="72"/>
      <c r="K12" s="73"/>
      <c r="L12" s="65"/>
    </row>
    <row r="13" spans="1:13" s="2" customFormat="1" x14ac:dyDescent="0.25">
      <c r="A13" s="139"/>
      <c r="B13" s="4" t="s">
        <v>889</v>
      </c>
      <c r="C13" s="67"/>
      <c r="D13" s="69"/>
      <c r="E13" s="70"/>
      <c r="F13" s="77"/>
      <c r="G13" s="80"/>
      <c r="H13" s="71"/>
      <c r="I13" s="71"/>
      <c r="J13" s="72"/>
      <c r="K13" s="62"/>
      <c r="L13" s="77"/>
    </row>
    <row r="14" spans="1:13" s="2" customFormat="1" x14ac:dyDescent="0.25">
      <c r="A14" s="139"/>
      <c r="B14" s="4" t="s">
        <v>890</v>
      </c>
      <c r="C14" s="67"/>
      <c r="D14" s="81"/>
      <c r="E14" s="68"/>
      <c r="F14" s="81"/>
      <c r="G14" s="81"/>
      <c r="H14" s="66"/>
      <c r="I14" s="66"/>
      <c r="J14" s="66"/>
      <c r="K14" s="66"/>
      <c r="L14" s="81"/>
    </row>
    <row r="15" spans="1:13" s="2" customFormat="1" x14ac:dyDescent="0.25">
      <c r="A15" s="139"/>
      <c r="B15" s="4" t="s">
        <v>891</v>
      </c>
      <c r="C15" s="67"/>
      <c r="D15" s="81"/>
      <c r="E15" s="81"/>
      <c r="F15" s="81"/>
      <c r="G15" s="81"/>
      <c r="H15" s="66"/>
      <c r="I15" s="66"/>
      <c r="J15" s="66"/>
      <c r="K15" s="66"/>
      <c r="L15" s="81"/>
    </row>
    <row r="16" spans="1:13" s="2" customFormat="1" x14ac:dyDescent="0.25">
      <c r="A16" s="139"/>
      <c r="B16" s="5" t="s">
        <v>892</v>
      </c>
      <c r="C16" s="64">
        <f>SUM(C4:C15)</f>
        <v>1230612.99</v>
      </c>
      <c r="D16" s="64">
        <f t="shared" ref="D16:L16" si="0">SUM(D4:D15)</f>
        <v>453521.42000000004</v>
      </c>
      <c r="E16" s="64">
        <f t="shared" si="0"/>
        <v>260842.41999999998</v>
      </c>
      <c r="F16" s="61">
        <f t="shared" si="0"/>
        <v>0</v>
      </c>
      <c r="G16" s="64">
        <f t="shared" si="0"/>
        <v>26684</v>
      </c>
      <c r="H16" s="64">
        <f t="shared" si="0"/>
        <v>30400</v>
      </c>
      <c r="I16" s="64">
        <f t="shared" si="0"/>
        <v>160127</v>
      </c>
      <c r="J16" s="64">
        <f t="shared" si="0"/>
        <v>44810.5</v>
      </c>
      <c r="K16" s="64">
        <f t="shared" si="0"/>
        <v>54163.4</v>
      </c>
      <c r="L16" s="63">
        <f t="shared" si="0"/>
        <v>230464.29</v>
      </c>
    </row>
    <row r="17" spans="1:12" s="2" customFormat="1" x14ac:dyDescent="0.25">
      <c r="A17" s="139"/>
      <c r="B17" s="4"/>
      <c r="C17" s="67"/>
      <c r="D17" s="74"/>
      <c r="E17" s="75"/>
      <c r="F17" s="77"/>
      <c r="G17" s="76"/>
      <c r="H17" s="76"/>
      <c r="I17" s="71"/>
      <c r="J17" s="78"/>
      <c r="K17" s="62"/>
      <c r="L17" s="65"/>
    </row>
    <row r="18" spans="1:12" s="2" customFormat="1" x14ac:dyDescent="0.25">
      <c r="A18" s="139"/>
      <c r="B18" s="4"/>
      <c r="C18" s="67"/>
      <c r="D18" s="69"/>
      <c r="E18" s="70"/>
      <c r="F18" s="77"/>
      <c r="G18" s="71"/>
      <c r="H18" s="71"/>
      <c r="I18" s="71"/>
      <c r="J18" s="72"/>
      <c r="K18" s="62"/>
      <c r="L18" s="65"/>
    </row>
    <row r="19" spans="1:12" s="2" customFormat="1" x14ac:dyDescent="0.25">
      <c r="A19" s="139"/>
      <c r="B19" s="4"/>
      <c r="C19" s="67"/>
      <c r="D19" s="69"/>
      <c r="E19" s="70"/>
      <c r="F19" s="77"/>
      <c r="G19" s="71"/>
      <c r="H19" s="71"/>
      <c r="I19" s="71"/>
      <c r="J19" s="72"/>
      <c r="K19" s="73"/>
      <c r="L19" s="65"/>
    </row>
    <row r="20" spans="1:12" s="2" customFormat="1" x14ac:dyDescent="0.25">
      <c r="A20" s="139"/>
      <c r="B20" s="4"/>
      <c r="C20" s="67"/>
      <c r="D20" s="69"/>
      <c r="E20" s="70"/>
      <c r="F20" s="77"/>
      <c r="G20" s="71"/>
      <c r="H20" s="71"/>
      <c r="I20" s="71"/>
      <c r="J20" s="72"/>
      <c r="K20" s="73"/>
      <c r="L20" s="65"/>
    </row>
    <row r="21" spans="1:12" s="2" customFormat="1" x14ac:dyDescent="0.25">
      <c r="A21" s="139"/>
      <c r="B21" s="4"/>
      <c r="C21" s="67"/>
      <c r="D21" s="69"/>
      <c r="E21" s="70"/>
      <c r="F21" s="77"/>
      <c r="G21" s="71"/>
      <c r="H21" s="79"/>
      <c r="I21" s="71"/>
      <c r="J21" s="72"/>
      <c r="K21" s="62"/>
      <c r="L21" s="83"/>
    </row>
    <row r="22" spans="1:12" s="2" customFormat="1" x14ac:dyDescent="0.25">
      <c r="A22" s="139"/>
      <c r="B22" s="4"/>
      <c r="C22" s="67"/>
      <c r="D22" s="69"/>
      <c r="E22" s="70"/>
      <c r="F22" s="82"/>
      <c r="G22" s="71"/>
      <c r="H22" s="71"/>
      <c r="I22" s="71"/>
      <c r="J22" s="72"/>
      <c r="K22" s="62"/>
      <c r="L22" s="65"/>
    </row>
    <row r="23" spans="1:12" s="2" customFormat="1" x14ac:dyDescent="0.25">
      <c r="A23" s="139"/>
      <c r="B23" s="4"/>
      <c r="C23" s="67"/>
      <c r="D23" s="69"/>
      <c r="E23" s="70"/>
      <c r="F23" s="77"/>
      <c r="G23" s="84"/>
      <c r="H23" s="127"/>
      <c r="I23" s="71"/>
      <c r="J23" s="72"/>
      <c r="K23" s="62"/>
      <c r="L23" s="83"/>
    </row>
    <row r="24" spans="1:12" s="2" customFormat="1" x14ac:dyDescent="0.25">
      <c r="A24" s="139"/>
      <c r="B24" s="4"/>
      <c r="C24" s="67"/>
      <c r="D24" s="69"/>
      <c r="E24" s="70"/>
      <c r="F24" s="77"/>
      <c r="G24" s="71"/>
      <c r="H24" s="127"/>
      <c r="I24" s="71"/>
      <c r="J24" s="72"/>
      <c r="K24" s="62"/>
      <c r="L24" s="85"/>
    </row>
    <row r="25" spans="1:12" s="2" customFormat="1" x14ac:dyDescent="0.25">
      <c r="A25" s="139"/>
      <c r="B25" s="4"/>
      <c r="C25" s="67"/>
      <c r="D25" s="69"/>
      <c r="E25" s="70"/>
      <c r="F25" s="77"/>
      <c r="G25" s="71"/>
      <c r="H25" s="127"/>
      <c r="I25" s="71"/>
      <c r="J25" s="72"/>
      <c r="K25" s="73"/>
      <c r="L25" s="85"/>
    </row>
    <row r="26" spans="1:12" s="2" customFormat="1" x14ac:dyDescent="0.25">
      <c r="A26" s="139"/>
      <c r="B26" s="4"/>
      <c r="C26" s="67"/>
      <c r="D26" s="69"/>
      <c r="E26" s="70"/>
      <c r="F26" s="77"/>
      <c r="G26" s="80"/>
      <c r="H26" s="71"/>
      <c r="I26" s="71"/>
      <c r="J26" s="72"/>
      <c r="K26" s="62"/>
      <c r="L26" s="85"/>
    </row>
    <row r="27" spans="1:12" s="2" customFormat="1" x14ac:dyDescent="0.25">
      <c r="A27" s="139"/>
      <c r="B27" s="4"/>
      <c r="C27" s="67"/>
      <c r="D27" s="81"/>
      <c r="E27" s="68"/>
      <c r="F27" s="81"/>
      <c r="G27" s="81"/>
      <c r="H27" s="66"/>
      <c r="I27" s="66"/>
      <c r="J27" s="66"/>
      <c r="K27" s="66"/>
      <c r="L27" s="81"/>
    </row>
    <row r="28" spans="1:12" s="2" customFormat="1" x14ac:dyDescent="0.25">
      <c r="A28" s="139"/>
      <c r="B28" s="4"/>
      <c r="C28" s="67"/>
      <c r="D28" s="81"/>
      <c r="E28" s="81"/>
      <c r="F28" s="81"/>
      <c r="G28" s="81"/>
      <c r="H28" s="66"/>
      <c r="I28" s="66"/>
      <c r="J28" s="66"/>
      <c r="K28" s="66"/>
      <c r="L28" s="81"/>
    </row>
    <row r="29" spans="1:12" s="2" customFormat="1" x14ac:dyDescent="0.25">
      <c r="A29" s="139"/>
      <c r="B29" s="5"/>
      <c r="C29" s="64">
        <f>SUM(C17:C28)</f>
        <v>0</v>
      </c>
      <c r="D29" s="64">
        <f t="shared" ref="D29:K29" si="1">SUM(D17:D28)</f>
        <v>0</v>
      </c>
      <c r="E29" s="64">
        <f t="shared" si="1"/>
        <v>0</v>
      </c>
      <c r="F29" s="61">
        <f t="shared" si="1"/>
        <v>0</v>
      </c>
      <c r="G29" s="64">
        <f t="shared" si="1"/>
        <v>0</v>
      </c>
      <c r="H29" s="64">
        <f t="shared" si="1"/>
        <v>0</v>
      </c>
      <c r="I29" s="64">
        <f t="shared" si="1"/>
        <v>0</v>
      </c>
      <c r="J29" s="64">
        <f t="shared" si="1"/>
        <v>0</v>
      </c>
      <c r="K29" s="64">
        <f t="shared" si="1"/>
        <v>0</v>
      </c>
      <c r="L29" s="63">
        <f>SUM(L17:L28)</f>
        <v>0</v>
      </c>
    </row>
    <row r="30" spans="1:12" s="2" customFormat="1" x14ac:dyDescent="0.25">
      <c r="D30" s="3"/>
      <c r="E30" s="3"/>
      <c r="F30" s="3"/>
    </row>
    <row r="31" spans="1:12" s="2" customFormat="1" x14ac:dyDescent="0.25">
      <c r="D31" s="3"/>
      <c r="E31" s="3"/>
      <c r="F31" s="3"/>
    </row>
    <row r="32" spans="1:12" s="2" customFormat="1" x14ac:dyDescent="0.25">
      <c r="D32" s="3"/>
      <c r="E32" s="3"/>
      <c r="F32" s="3"/>
    </row>
  </sheetData>
  <mergeCells count="2">
    <mergeCell ref="A4:A16"/>
    <mergeCell ref="A17:A29"/>
  </mergeCells>
  <pageMargins left="0.7" right="0.7" top="0.75" bottom="0.75" header="0.3" footer="0.3"/>
  <pageSetup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609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PAGESAT 2026</vt:lpstr>
      <vt:lpstr>PRANIMET 2026</vt:lpstr>
      <vt:lpstr>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Banaku L.L.C</cp:lastModifiedBy>
  <cp:lastPrinted>2025-06-09T12:23:14Z</cp:lastPrinted>
  <dcterms:created xsi:type="dcterms:W3CDTF">2015-03-12T08:53:45Z</dcterms:created>
  <dcterms:modified xsi:type="dcterms:W3CDTF">2026-06-04T14:08:10Z</dcterms:modified>
</cp:coreProperties>
</file>