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PCKFE216\c\Users\Musa.Ibishi\Desktop\Buxheti 2026-2028\"/>
    </mc:Choice>
  </mc:AlternateContent>
  <bookViews>
    <workbookView xWindow="120" yWindow="45" windowWidth="15135" windowHeight="765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3" i="2" l="1"/>
  <c r="D13" i="2"/>
  <c r="F12" i="2"/>
  <c r="D12" i="2"/>
  <c r="E6" i="2"/>
  <c r="E5" i="2"/>
  <c r="E4" i="2"/>
  <c r="F21" i="2"/>
  <c r="F20" i="2"/>
  <c r="F19" i="2"/>
  <c r="E20" i="2"/>
  <c r="G20" i="2" s="1"/>
  <c r="E21" i="2"/>
  <c r="G21" i="2" s="1"/>
  <c r="E19" i="2"/>
  <c r="G19" i="2" s="1"/>
  <c r="E13" i="2"/>
  <c r="E12" i="2"/>
  <c r="D5" i="2"/>
  <c r="F5" i="2" s="1"/>
  <c r="D6" i="2"/>
  <c r="F6" i="2" s="1"/>
  <c r="D4" i="2"/>
  <c r="F4" i="2" s="1"/>
  <c r="B18" i="2" l="1"/>
</calcChain>
</file>

<file path=xl/sharedStrings.xml><?xml version="1.0" encoding="utf-8"?>
<sst xmlns="http://schemas.openxmlformats.org/spreadsheetml/2006/main" count="27" uniqueCount="25">
  <si>
    <t>201-400</t>
  </si>
  <si>
    <t>401-600</t>
  </si>
  <si>
    <t>600+</t>
  </si>
  <si>
    <t>Viti</t>
  </si>
  <si>
    <t xml:space="preserve"> Tabela 1. Numri i punëtorëve në Komunën e Ferizajt</t>
  </si>
  <si>
    <t>Niveli i pagave</t>
  </si>
  <si>
    <t>Numri total i stafit në këtë nivel të pagave</t>
  </si>
  <si>
    <t>Numri  i burrave në këtë nivel</t>
  </si>
  <si>
    <t>Shuma  e shpenzuar për burra
në këtë nivel</t>
  </si>
  <si>
    <t>Numri total i stafit</t>
  </si>
  <si>
    <t>Numri total i stafit që janë gra</t>
  </si>
  <si>
    <t>Numri total i stafit që
janë burra</t>
  </si>
  <si>
    <t>Paga dhe mëditje/Shuma për gra</t>
  </si>
  <si>
    <t>Paga dhe mëditje/Shuma për burra</t>
  </si>
  <si>
    <t>Shuma  e shpenzuar për gra në këtë nivel</t>
  </si>
  <si>
    <t>Tabela 2. Planifikimi për vitin 2026 - Nivelet e pagave në Komunën e Ferizajt</t>
  </si>
  <si>
    <t>Tabela 3. Numri i përfituesve të subvencioneve në Komunën e Ferizajt</t>
  </si>
  <si>
    <t>Buxheti total i shërbimit/subvencionit të  caktuar</t>
  </si>
  <si>
    <t>Numri total i përfituesve</t>
  </si>
  <si>
    <t xml:space="preserve">Numri i përfitueseve gra </t>
  </si>
  <si>
    <t xml:space="preserve">Numri i përfituesve burra </t>
  </si>
  <si>
    <t xml:space="preserve">Buxheti për gra  </t>
  </si>
  <si>
    <t>Buxheti për burra</t>
  </si>
  <si>
    <t>Planifikimi për 2028</t>
  </si>
  <si>
    <t>Numri  i grave në këtë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</si>
</sst>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0" fillId="0" borderId="0" xfId="0" applyNumberFormat="1"/>
    <xf numFmtId="43" fontId="0" fillId="0" borderId="1" xfId="0" applyNumberForma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H17" sqref="H17"/>
    </sheetView>
  </sheetViews>
  <sheetFormatPr defaultRowHeight="15" x14ac:dyDescent="0.25"/>
  <cols>
    <col min="1" max="1" width="14.7109375" customWidth="1"/>
    <col min="2" max="2" width="14.140625" customWidth="1"/>
    <col min="3" max="3" width="13.42578125" customWidth="1"/>
    <col min="4" max="4" width="13.7109375" customWidth="1"/>
    <col min="5" max="5" width="14.7109375" customWidth="1"/>
    <col min="6" max="6" width="15" customWidth="1"/>
    <col min="7" max="7" width="12.85546875" customWidth="1"/>
    <col min="8" max="8" width="32.5703125" customWidth="1"/>
    <col min="10" max="10" width="13.28515625" bestFit="1" customWidth="1"/>
    <col min="12" max="12" width="11.5703125" bestFit="1" customWidth="1"/>
  </cols>
  <sheetData>
    <row r="1" spans="1:6" x14ac:dyDescent="0.25">
      <c r="A1" s="12" t="s">
        <v>4</v>
      </c>
      <c r="B1" s="12"/>
      <c r="C1" s="12"/>
      <c r="D1" s="12"/>
      <c r="E1" s="12"/>
      <c r="F1" s="12"/>
    </row>
    <row r="2" spans="1:6" ht="45" x14ac:dyDescent="0.25">
      <c r="A2" s="4" t="s">
        <v>3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</row>
    <row r="3" spans="1:6" x14ac:dyDescent="0.25">
      <c r="A3" s="5">
        <v>2025</v>
      </c>
      <c r="B3" s="2">
        <v>2459</v>
      </c>
      <c r="C3" s="2">
        <v>1632</v>
      </c>
      <c r="D3" s="2">
        <v>827</v>
      </c>
      <c r="E3" s="8">
        <v>13879867.32</v>
      </c>
      <c r="F3" s="8">
        <v>7033486.6799999997</v>
      </c>
    </row>
    <row r="4" spans="1:6" x14ac:dyDescent="0.25">
      <c r="A4" s="5">
        <v>2026</v>
      </c>
      <c r="B4" s="2">
        <v>2483</v>
      </c>
      <c r="C4" s="2">
        <v>1652</v>
      </c>
      <c r="D4" s="2">
        <f>B4-C4</f>
        <v>831</v>
      </c>
      <c r="E4" s="8">
        <f>C4*9514.238</f>
        <v>15717521.175999999</v>
      </c>
      <c r="F4" s="8">
        <f>D4*9514.238+0.05</f>
        <v>7906331.8279999997</v>
      </c>
    </row>
    <row r="5" spans="1:6" x14ac:dyDescent="0.25">
      <c r="A5" s="5">
        <v>2027</v>
      </c>
      <c r="B5" s="2">
        <v>2483</v>
      </c>
      <c r="C5" s="2">
        <v>1615</v>
      </c>
      <c r="D5" s="2">
        <f t="shared" ref="D5:D6" si="0">B5-C5</f>
        <v>868</v>
      </c>
      <c r="E5" s="8">
        <f>C5*9561.809</f>
        <v>15442321.534999998</v>
      </c>
      <c r="F5" s="8">
        <f>D5*9561.809+0.25</f>
        <v>8299650.4619999994</v>
      </c>
    </row>
    <row r="6" spans="1:6" ht="30" x14ac:dyDescent="0.25">
      <c r="A6" s="6" t="s">
        <v>23</v>
      </c>
      <c r="B6" s="1">
        <v>2483</v>
      </c>
      <c r="C6" s="2">
        <v>1684</v>
      </c>
      <c r="D6" s="2">
        <f t="shared" si="0"/>
        <v>799</v>
      </c>
      <c r="E6" s="8">
        <f>C6*9609.618</f>
        <v>16182596.712000001</v>
      </c>
      <c r="F6" s="8">
        <f>D6*9609.618+0.51</f>
        <v>7678085.2920000004</v>
      </c>
    </row>
    <row r="9" spans="1:6" x14ac:dyDescent="0.25">
      <c r="A9" s="13" t="s">
        <v>15</v>
      </c>
      <c r="B9" s="13"/>
      <c r="C9" s="13"/>
      <c r="D9" s="13"/>
      <c r="E9" s="13"/>
      <c r="F9" s="13"/>
    </row>
    <row r="10" spans="1:6" ht="60" x14ac:dyDescent="0.25">
      <c r="A10" s="7" t="s">
        <v>5</v>
      </c>
      <c r="B10" s="3" t="s">
        <v>6</v>
      </c>
      <c r="C10" s="3" t="s">
        <v>7</v>
      </c>
      <c r="D10" s="3" t="s">
        <v>8</v>
      </c>
      <c r="E10" s="3" t="s">
        <v>24</v>
      </c>
      <c r="F10" s="3" t="s">
        <v>14</v>
      </c>
    </row>
    <row r="11" spans="1:6" x14ac:dyDescent="0.25">
      <c r="A11" s="5" t="s">
        <v>0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5" t="s">
        <v>1</v>
      </c>
      <c r="B12" s="2">
        <v>587</v>
      </c>
      <c r="C12" s="2">
        <v>195</v>
      </c>
      <c r="D12" s="8">
        <f>C12*9514.238</f>
        <v>1855276.41</v>
      </c>
      <c r="E12" s="2">
        <f>B12-C12</f>
        <v>392</v>
      </c>
      <c r="F12" s="8">
        <f>392*9514.238</f>
        <v>3729581.2959999996</v>
      </c>
    </row>
    <row r="13" spans="1:6" x14ac:dyDescent="0.25">
      <c r="A13" s="5" t="s">
        <v>2</v>
      </c>
      <c r="B13" s="2">
        <v>1896</v>
      </c>
      <c r="C13" s="2">
        <v>843</v>
      </c>
      <c r="D13" s="8">
        <f>C13*9514.238</f>
        <v>8020502.6339999996</v>
      </c>
      <c r="E13" s="2">
        <f>B13-C13</f>
        <v>1053</v>
      </c>
      <c r="F13" s="8">
        <f>1053*9514.238</f>
        <v>10018492.614</v>
      </c>
    </row>
    <row r="16" spans="1:6" x14ac:dyDescent="0.25">
      <c r="A16" s="12" t="s">
        <v>16</v>
      </c>
      <c r="B16" s="12"/>
      <c r="C16" s="12"/>
      <c r="D16" s="12"/>
      <c r="E16" s="12"/>
      <c r="F16" s="12"/>
    </row>
    <row r="17" spans="1:8" ht="60" x14ac:dyDescent="0.25">
      <c r="A17" s="4" t="s">
        <v>3</v>
      </c>
      <c r="B17" s="3" t="s">
        <v>17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22</v>
      </c>
      <c r="H17" s="10"/>
    </row>
    <row r="18" spans="1:8" x14ac:dyDescent="0.25">
      <c r="A18" s="5">
        <v>2025</v>
      </c>
      <c r="B18" s="8">
        <f>F18+G18</f>
        <v>2049915</v>
      </c>
      <c r="C18" s="2">
        <v>3720</v>
      </c>
      <c r="D18" s="2">
        <v>2135</v>
      </c>
      <c r="E18" s="2">
        <v>1585</v>
      </c>
      <c r="F18" s="8">
        <v>1176545.7</v>
      </c>
      <c r="G18" s="8">
        <v>873369.3</v>
      </c>
      <c r="H18" s="10"/>
    </row>
    <row r="19" spans="1:8" x14ac:dyDescent="0.25">
      <c r="A19" s="5">
        <v>2026</v>
      </c>
      <c r="B19" s="8">
        <v>2500000</v>
      </c>
      <c r="C19" s="2">
        <v>3841</v>
      </c>
      <c r="D19" s="2">
        <v>2065</v>
      </c>
      <c r="E19" s="2">
        <f>C19-D19</f>
        <v>1776</v>
      </c>
      <c r="F19" s="11">
        <f>D19*650.87+8.33</f>
        <v>1344054.8800000001</v>
      </c>
      <c r="G19" s="11">
        <f>E19*650.87</f>
        <v>1155945.1200000001</v>
      </c>
      <c r="H19" s="10"/>
    </row>
    <row r="20" spans="1:8" x14ac:dyDescent="0.25">
      <c r="A20" s="5">
        <v>2027</v>
      </c>
      <c r="B20" s="8">
        <v>2815576</v>
      </c>
      <c r="C20" s="2">
        <v>3894</v>
      </c>
      <c r="D20" s="2">
        <v>2115</v>
      </c>
      <c r="E20" s="2">
        <f t="shared" ref="E20:E21" si="1">C20-D20</f>
        <v>1779</v>
      </c>
      <c r="F20" s="11">
        <f>D20*723.05+10</f>
        <v>1529260.75</v>
      </c>
      <c r="G20" s="11">
        <f>E20*723.05+9.3</f>
        <v>1286315.25</v>
      </c>
      <c r="H20" s="10"/>
    </row>
    <row r="21" spans="1:8" ht="30" x14ac:dyDescent="0.25">
      <c r="A21" s="6" t="s">
        <v>23</v>
      </c>
      <c r="B21" s="9">
        <v>3016688</v>
      </c>
      <c r="C21" s="2">
        <v>3850</v>
      </c>
      <c r="D21" s="2">
        <v>2128</v>
      </c>
      <c r="E21" s="2">
        <f t="shared" si="1"/>
        <v>1722</v>
      </c>
      <c r="F21" s="11">
        <f>D21*783.56-12</f>
        <v>1667403.68</v>
      </c>
      <c r="G21" s="11">
        <f>E21*783.56-6</f>
        <v>1349284.3199999998</v>
      </c>
    </row>
    <row r="22" spans="1:8" x14ac:dyDescent="0.25">
      <c r="B22" s="10"/>
    </row>
  </sheetData>
  <mergeCells count="3">
    <mergeCell ref="A1:F1"/>
    <mergeCell ref="A9:F9"/>
    <mergeCell ref="A16:F16"/>
  </mergeCell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Fisnik Sylejmani</dc:creator>
  <cp:lastModifiedBy>Fisnik Sylejmani</cp:lastModifiedBy>
  <cp:lastPrinted>2025-09-30T08:59:20Z</cp:lastPrinted>
  <dcterms:created xsi:type="dcterms:W3CDTF">2025-09-25T08:01:01Z</dcterms:created>
  <dcterms:modified xsi:type="dcterms:W3CDTF">2025-09-30T08:59:21Z</dcterms:modified>
</cp:coreProperties>
</file>